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9735"/>
  </bookViews>
  <sheets>
    <sheet name="Permilagens" sheetId="9" r:id="rId1"/>
    <sheet name="Companhia" sheetId="10" r:id="rId2"/>
    <sheet name="Calculos" sheetId="3" r:id="rId3"/>
    <sheet name="Notas" sheetId="7" r:id="rId4"/>
  </sheets>
  <definedNames>
    <definedName name="_xlnm._FilterDatabase" localSheetId="1" hidden="1">Companhia!$B$10:$O$77</definedName>
    <definedName name="_xlnm._FilterDatabase" localSheetId="0" hidden="1">Permilagens!$B$10:$S$65</definedName>
    <definedName name="_xlnm.Print_Area" localSheetId="1">Companhia!$B$1:$O$77</definedName>
    <definedName name="_xlnm.Print_Area" localSheetId="0">Permilagens!$B$1:$S$77</definedName>
    <definedName name="_xlnm.Print_Titles" localSheetId="1">Companhia!$1:$10</definedName>
    <definedName name="_xlnm.Print_Titles" localSheetId="0">Permilagens!$1:$10</definedName>
  </definedNames>
  <calcPr calcId="145621"/>
</workbook>
</file>

<file path=xl/calcChain.xml><?xml version="1.0" encoding="utf-8"?>
<calcChain xmlns="http://schemas.openxmlformats.org/spreadsheetml/2006/main">
  <c r="N5" i="10" l="1"/>
  <c r="F5" i="10"/>
  <c r="I5" i="10"/>
  <c r="N4" i="10"/>
  <c r="J4" i="10"/>
  <c r="L3" i="10"/>
  <c r="G4" i="10"/>
  <c r="E4" i="10"/>
  <c r="E5" i="10"/>
  <c r="H3" i="10"/>
  <c r="H2" i="10"/>
  <c r="O13" i="10" l="1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12" i="10"/>
  <c r="B67" i="10" l="1"/>
  <c r="AF2" i="9"/>
  <c r="B7" i="9"/>
  <c r="O62" i="10"/>
  <c r="B68" i="10" l="1"/>
  <c r="B69" i="10"/>
  <c r="B70" i="10"/>
  <c r="B71" i="10"/>
  <c r="B72" i="10"/>
  <c r="B73" i="10"/>
  <c r="B74" i="10"/>
  <c r="B75" i="10"/>
  <c r="B76" i="10"/>
  <c r="B77" i="10"/>
  <c r="B2" i="10"/>
  <c r="B7" i="10"/>
  <c r="J7" i="10"/>
  <c r="B8" i="10"/>
  <c r="C8" i="10"/>
  <c r="D8" i="10"/>
  <c r="E8" i="10"/>
  <c r="H8" i="10"/>
  <c r="I8" i="10"/>
  <c r="J8" i="10"/>
  <c r="L8" i="10"/>
  <c r="M8" i="10"/>
  <c r="N8" i="10"/>
  <c r="B9" i="10"/>
  <c r="D9" i="10"/>
  <c r="E9" i="10"/>
  <c r="J9" i="10"/>
  <c r="L9" i="10"/>
  <c r="M9" i="10"/>
  <c r="N9" i="10"/>
  <c r="B11" i="10"/>
  <c r="C11" i="10"/>
  <c r="D11" i="10"/>
  <c r="F11" i="10"/>
  <c r="H11" i="10"/>
  <c r="I11" i="10"/>
  <c r="J11" i="10"/>
  <c r="L11" i="10"/>
  <c r="M11" i="10"/>
  <c r="O11" i="10"/>
  <c r="B12" i="10"/>
  <c r="C12" i="10"/>
  <c r="D12" i="10"/>
  <c r="F12" i="10"/>
  <c r="H12" i="10"/>
  <c r="I12" i="10"/>
  <c r="J12" i="10"/>
  <c r="L12" i="10"/>
  <c r="M12" i="10"/>
  <c r="B13" i="10"/>
  <c r="C13" i="10"/>
  <c r="D13" i="10"/>
  <c r="F13" i="10"/>
  <c r="H13" i="10"/>
  <c r="I13" i="10"/>
  <c r="J13" i="10"/>
  <c r="L13" i="10"/>
  <c r="M13" i="10"/>
  <c r="B14" i="10"/>
  <c r="C14" i="10"/>
  <c r="D14" i="10"/>
  <c r="F14" i="10"/>
  <c r="H14" i="10"/>
  <c r="I14" i="10"/>
  <c r="J14" i="10"/>
  <c r="L14" i="10"/>
  <c r="M14" i="10"/>
  <c r="B15" i="10"/>
  <c r="C15" i="10"/>
  <c r="D15" i="10"/>
  <c r="F15" i="10"/>
  <c r="H15" i="10"/>
  <c r="I15" i="10"/>
  <c r="J15" i="10"/>
  <c r="L15" i="10"/>
  <c r="M15" i="10"/>
  <c r="B16" i="10"/>
  <c r="C16" i="10"/>
  <c r="D16" i="10"/>
  <c r="F16" i="10"/>
  <c r="H16" i="10"/>
  <c r="I16" i="10"/>
  <c r="J16" i="10"/>
  <c r="L16" i="10"/>
  <c r="M16" i="10"/>
  <c r="B17" i="10"/>
  <c r="C17" i="10"/>
  <c r="D17" i="10"/>
  <c r="F17" i="10"/>
  <c r="H17" i="10"/>
  <c r="I17" i="10"/>
  <c r="J17" i="10"/>
  <c r="L17" i="10"/>
  <c r="M17" i="10"/>
  <c r="B18" i="10"/>
  <c r="C18" i="10"/>
  <c r="D18" i="10"/>
  <c r="F18" i="10"/>
  <c r="H18" i="10"/>
  <c r="I18" i="10"/>
  <c r="J18" i="10"/>
  <c r="L18" i="10"/>
  <c r="M18" i="10"/>
  <c r="B19" i="10"/>
  <c r="C19" i="10"/>
  <c r="D19" i="10"/>
  <c r="F19" i="10"/>
  <c r="H19" i="10"/>
  <c r="I19" i="10"/>
  <c r="J19" i="10"/>
  <c r="L19" i="10"/>
  <c r="M19" i="10"/>
  <c r="B20" i="10"/>
  <c r="C20" i="10"/>
  <c r="D20" i="10"/>
  <c r="F20" i="10"/>
  <c r="H20" i="10"/>
  <c r="I20" i="10"/>
  <c r="J20" i="10"/>
  <c r="L20" i="10"/>
  <c r="M20" i="10"/>
  <c r="B21" i="10"/>
  <c r="C21" i="10"/>
  <c r="D21" i="10"/>
  <c r="F21" i="10"/>
  <c r="H21" i="10"/>
  <c r="I21" i="10"/>
  <c r="J21" i="10"/>
  <c r="L21" i="10"/>
  <c r="M21" i="10"/>
  <c r="B22" i="10"/>
  <c r="C22" i="10"/>
  <c r="D22" i="10"/>
  <c r="F22" i="10"/>
  <c r="H22" i="10"/>
  <c r="I22" i="10"/>
  <c r="J22" i="10"/>
  <c r="L22" i="10"/>
  <c r="M22" i="10"/>
  <c r="B23" i="10"/>
  <c r="C23" i="10"/>
  <c r="D23" i="10"/>
  <c r="F23" i="10"/>
  <c r="H23" i="10"/>
  <c r="I23" i="10"/>
  <c r="J23" i="10"/>
  <c r="L23" i="10"/>
  <c r="M23" i="10"/>
  <c r="B24" i="10"/>
  <c r="C24" i="10"/>
  <c r="D24" i="10"/>
  <c r="F24" i="10"/>
  <c r="H24" i="10"/>
  <c r="I24" i="10"/>
  <c r="J24" i="10"/>
  <c r="L24" i="10"/>
  <c r="M24" i="10"/>
  <c r="B25" i="10"/>
  <c r="C25" i="10"/>
  <c r="D25" i="10"/>
  <c r="F25" i="10"/>
  <c r="H25" i="10"/>
  <c r="I25" i="10"/>
  <c r="J25" i="10"/>
  <c r="L25" i="10"/>
  <c r="M25" i="10"/>
  <c r="B26" i="10"/>
  <c r="C26" i="10"/>
  <c r="D26" i="10"/>
  <c r="F26" i="10"/>
  <c r="H26" i="10"/>
  <c r="I26" i="10"/>
  <c r="J26" i="10"/>
  <c r="L26" i="10"/>
  <c r="M26" i="10"/>
  <c r="B27" i="10"/>
  <c r="C27" i="10"/>
  <c r="D27" i="10"/>
  <c r="F27" i="10"/>
  <c r="H27" i="10"/>
  <c r="I27" i="10"/>
  <c r="J27" i="10"/>
  <c r="L27" i="10"/>
  <c r="M27" i="10"/>
  <c r="B28" i="10"/>
  <c r="C28" i="10"/>
  <c r="D28" i="10"/>
  <c r="F28" i="10"/>
  <c r="H28" i="10"/>
  <c r="I28" i="10"/>
  <c r="J28" i="10"/>
  <c r="L28" i="10"/>
  <c r="M28" i="10"/>
  <c r="B29" i="10"/>
  <c r="C29" i="10"/>
  <c r="D29" i="10"/>
  <c r="F29" i="10"/>
  <c r="H29" i="10"/>
  <c r="I29" i="10"/>
  <c r="J29" i="10"/>
  <c r="L29" i="10"/>
  <c r="M29" i="10"/>
  <c r="B30" i="10"/>
  <c r="C30" i="10"/>
  <c r="D30" i="10"/>
  <c r="F30" i="10"/>
  <c r="H30" i="10"/>
  <c r="I30" i="10"/>
  <c r="J30" i="10"/>
  <c r="L30" i="10"/>
  <c r="M30" i="10"/>
  <c r="B31" i="10"/>
  <c r="C31" i="10"/>
  <c r="D31" i="10"/>
  <c r="F31" i="10"/>
  <c r="H31" i="10"/>
  <c r="I31" i="10"/>
  <c r="J31" i="10"/>
  <c r="L31" i="10"/>
  <c r="M31" i="10"/>
  <c r="B32" i="10"/>
  <c r="C32" i="10"/>
  <c r="D32" i="10"/>
  <c r="F32" i="10"/>
  <c r="H32" i="10"/>
  <c r="I32" i="10"/>
  <c r="J32" i="10"/>
  <c r="L32" i="10"/>
  <c r="M32" i="10"/>
  <c r="B33" i="10"/>
  <c r="C33" i="10"/>
  <c r="D33" i="10"/>
  <c r="F33" i="10"/>
  <c r="H33" i="10"/>
  <c r="I33" i="10"/>
  <c r="J33" i="10"/>
  <c r="L33" i="10"/>
  <c r="M33" i="10"/>
  <c r="B34" i="10"/>
  <c r="C34" i="10"/>
  <c r="D34" i="10"/>
  <c r="F34" i="10"/>
  <c r="H34" i="10"/>
  <c r="I34" i="10"/>
  <c r="J34" i="10"/>
  <c r="L34" i="10"/>
  <c r="M34" i="10"/>
  <c r="B35" i="10"/>
  <c r="C35" i="10"/>
  <c r="D35" i="10"/>
  <c r="F35" i="10"/>
  <c r="H35" i="10"/>
  <c r="I35" i="10"/>
  <c r="J35" i="10"/>
  <c r="L35" i="10"/>
  <c r="M35" i="10"/>
  <c r="B36" i="10"/>
  <c r="C36" i="10"/>
  <c r="D36" i="10"/>
  <c r="F36" i="10"/>
  <c r="H36" i="10"/>
  <c r="I36" i="10"/>
  <c r="J36" i="10"/>
  <c r="L36" i="10"/>
  <c r="M36" i="10"/>
  <c r="B37" i="10"/>
  <c r="C37" i="10"/>
  <c r="D37" i="10"/>
  <c r="F37" i="10"/>
  <c r="H37" i="10"/>
  <c r="I37" i="10"/>
  <c r="J37" i="10"/>
  <c r="L37" i="10"/>
  <c r="M37" i="10"/>
  <c r="B38" i="10"/>
  <c r="C38" i="10"/>
  <c r="D38" i="10"/>
  <c r="F38" i="10"/>
  <c r="H38" i="10"/>
  <c r="I38" i="10"/>
  <c r="J38" i="10"/>
  <c r="L38" i="10"/>
  <c r="M38" i="10"/>
  <c r="B39" i="10"/>
  <c r="C39" i="10"/>
  <c r="D39" i="10"/>
  <c r="F39" i="10"/>
  <c r="H39" i="10"/>
  <c r="I39" i="10"/>
  <c r="J39" i="10"/>
  <c r="L39" i="10"/>
  <c r="M39" i="10"/>
  <c r="B40" i="10"/>
  <c r="C40" i="10"/>
  <c r="D40" i="10"/>
  <c r="F40" i="10"/>
  <c r="H40" i="10"/>
  <c r="I40" i="10"/>
  <c r="J40" i="10"/>
  <c r="L40" i="10"/>
  <c r="M40" i="10"/>
  <c r="B41" i="10"/>
  <c r="C41" i="10"/>
  <c r="D41" i="10"/>
  <c r="F41" i="10"/>
  <c r="H41" i="10"/>
  <c r="I41" i="10"/>
  <c r="J41" i="10"/>
  <c r="L41" i="10"/>
  <c r="M41" i="10"/>
  <c r="B42" i="10"/>
  <c r="C42" i="10"/>
  <c r="D42" i="10"/>
  <c r="F42" i="10"/>
  <c r="H42" i="10"/>
  <c r="I42" i="10"/>
  <c r="J42" i="10"/>
  <c r="L42" i="10"/>
  <c r="M42" i="10"/>
  <c r="B43" i="10"/>
  <c r="C43" i="10"/>
  <c r="D43" i="10"/>
  <c r="F43" i="10"/>
  <c r="H43" i="10"/>
  <c r="I43" i="10"/>
  <c r="J43" i="10"/>
  <c r="L43" i="10"/>
  <c r="M43" i="10"/>
  <c r="B44" i="10"/>
  <c r="C44" i="10"/>
  <c r="D44" i="10"/>
  <c r="F44" i="10"/>
  <c r="H44" i="10"/>
  <c r="I44" i="10"/>
  <c r="J44" i="10"/>
  <c r="L44" i="10"/>
  <c r="M44" i="10"/>
  <c r="B45" i="10"/>
  <c r="C45" i="10"/>
  <c r="D45" i="10"/>
  <c r="F45" i="10"/>
  <c r="H45" i="10"/>
  <c r="I45" i="10"/>
  <c r="J45" i="10"/>
  <c r="L45" i="10"/>
  <c r="M45" i="10"/>
  <c r="B46" i="10"/>
  <c r="C46" i="10"/>
  <c r="D46" i="10"/>
  <c r="F46" i="10"/>
  <c r="H46" i="10"/>
  <c r="I46" i="10"/>
  <c r="J46" i="10"/>
  <c r="L46" i="10"/>
  <c r="M46" i="10"/>
  <c r="B47" i="10"/>
  <c r="C47" i="10"/>
  <c r="D47" i="10"/>
  <c r="F47" i="10"/>
  <c r="H47" i="10"/>
  <c r="I47" i="10"/>
  <c r="J47" i="10"/>
  <c r="L47" i="10"/>
  <c r="M47" i="10"/>
  <c r="B48" i="10"/>
  <c r="C48" i="10"/>
  <c r="D48" i="10"/>
  <c r="F48" i="10"/>
  <c r="H48" i="10"/>
  <c r="I48" i="10"/>
  <c r="J48" i="10"/>
  <c r="L48" i="10"/>
  <c r="M48" i="10"/>
  <c r="B49" i="10"/>
  <c r="C49" i="10"/>
  <c r="D49" i="10"/>
  <c r="F49" i="10"/>
  <c r="H49" i="10"/>
  <c r="I49" i="10"/>
  <c r="J49" i="10"/>
  <c r="L49" i="10"/>
  <c r="M49" i="10"/>
  <c r="B50" i="10"/>
  <c r="C50" i="10"/>
  <c r="D50" i="10"/>
  <c r="F50" i="10"/>
  <c r="H50" i="10"/>
  <c r="I50" i="10"/>
  <c r="J50" i="10"/>
  <c r="L50" i="10"/>
  <c r="M50" i="10"/>
  <c r="B51" i="10"/>
  <c r="C51" i="10"/>
  <c r="D51" i="10"/>
  <c r="F51" i="10"/>
  <c r="H51" i="10"/>
  <c r="I51" i="10"/>
  <c r="J51" i="10"/>
  <c r="L51" i="10"/>
  <c r="M51" i="10"/>
  <c r="B52" i="10"/>
  <c r="C52" i="10"/>
  <c r="D52" i="10"/>
  <c r="F52" i="10"/>
  <c r="H52" i="10"/>
  <c r="I52" i="10"/>
  <c r="J52" i="10"/>
  <c r="L52" i="10"/>
  <c r="M52" i="10"/>
  <c r="B53" i="10"/>
  <c r="C53" i="10"/>
  <c r="D53" i="10"/>
  <c r="F53" i="10"/>
  <c r="H53" i="10"/>
  <c r="I53" i="10"/>
  <c r="J53" i="10"/>
  <c r="L53" i="10"/>
  <c r="M53" i="10"/>
  <c r="B54" i="10"/>
  <c r="C54" i="10"/>
  <c r="D54" i="10"/>
  <c r="F54" i="10"/>
  <c r="H54" i="10"/>
  <c r="I54" i="10"/>
  <c r="J54" i="10"/>
  <c r="L54" i="10"/>
  <c r="M54" i="10"/>
  <c r="B55" i="10"/>
  <c r="C55" i="10"/>
  <c r="D55" i="10"/>
  <c r="F55" i="10"/>
  <c r="H55" i="10"/>
  <c r="I55" i="10"/>
  <c r="J55" i="10"/>
  <c r="L55" i="10"/>
  <c r="M55" i="10"/>
  <c r="B56" i="10"/>
  <c r="C56" i="10"/>
  <c r="D56" i="10"/>
  <c r="F56" i="10"/>
  <c r="H56" i="10"/>
  <c r="I56" i="10"/>
  <c r="J56" i="10"/>
  <c r="L56" i="10"/>
  <c r="M56" i="10"/>
  <c r="B57" i="10"/>
  <c r="C57" i="10"/>
  <c r="D57" i="10"/>
  <c r="F57" i="10"/>
  <c r="H57" i="10"/>
  <c r="I57" i="10"/>
  <c r="J57" i="10"/>
  <c r="L57" i="10"/>
  <c r="M57" i="10"/>
  <c r="B58" i="10"/>
  <c r="C58" i="10"/>
  <c r="D58" i="10"/>
  <c r="F58" i="10"/>
  <c r="H58" i="10"/>
  <c r="I58" i="10"/>
  <c r="J58" i="10"/>
  <c r="L58" i="10"/>
  <c r="M58" i="10"/>
  <c r="B59" i="10"/>
  <c r="C59" i="10"/>
  <c r="D59" i="10"/>
  <c r="F59" i="10"/>
  <c r="H59" i="10"/>
  <c r="I59" i="10"/>
  <c r="J59" i="10"/>
  <c r="L59" i="10"/>
  <c r="M59" i="10"/>
  <c r="B60" i="10"/>
  <c r="C60" i="10"/>
  <c r="D60" i="10"/>
  <c r="F60" i="10"/>
  <c r="H60" i="10"/>
  <c r="I60" i="10"/>
  <c r="J60" i="10"/>
  <c r="L60" i="10"/>
  <c r="M60" i="10"/>
  <c r="B61" i="10"/>
  <c r="C61" i="10"/>
  <c r="D61" i="10"/>
  <c r="F61" i="10"/>
  <c r="H61" i="10"/>
  <c r="I61" i="10"/>
  <c r="J61" i="10"/>
  <c r="L61" i="10"/>
  <c r="M61" i="10"/>
  <c r="B62" i="10"/>
  <c r="C62" i="10"/>
  <c r="D62" i="10"/>
  <c r="F62" i="10"/>
  <c r="H62" i="10"/>
  <c r="I62" i="10"/>
  <c r="J62" i="10"/>
  <c r="L62" i="10"/>
  <c r="M62" i="10"/>
  <c r="B63" i="10"/>
  <c r="C63" i="10"/>
  <c r="D63" i="10"/>
  <c r="F63" i="10"/>
  <c r="H63" i="10"/>
  <c r="I63" i="10"/>
  <c r="J63" i="10"/>
  <c r="L63" i="10"/>
  <c r="M63" i="10"/>
  <c r="O63" i="10"/>
  <c r="B64" i="10"/>
  <c r="C64" i="10"/>
  <c r="D64" i="10"/>
  <c r="E64" i="10"/>
  <c r="F64" i="10"/>
  <c r="H64" i="10"/>
  <c r="I64" i="10"/>
  <c r="J64" i="10"/>
  <c r="K64" i="10"/>
  <c r="L64" i="10"/>
  <c r="M64" i="10"/>
  <c r="N64" i="10"/>
  <c r="O64" i="10"/>
  <c r="B65" i="10"/>
  <c r="O5" i="10"/>
  <c r="N72" i="10" l="1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AO49" i="9"/>
  <c r="AO50" i="9"/>
  <c r="AO51" i="9"/>
  <c r="AO52" i="9"/>
  <c r="AO53" i="9"/>
  <c r="AO54" i="9"/>
  <c r="AO55" i="9"/>
  <c r="AO56" i="9"/>
  <c r="AO57" i="9"/>
  <c r="AO58" i="9"/>
  <c r="AO59" i="9"/>
  <c r="AO60" i="9"/>
  <c r="AO61" i="9"/>
  <c r="AO62" i="9"/>
  <c r="AO63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46" i="9"/>
  <c r="AB47" i="9"/>
  <c r="AB48" i="9"/>
  <c r="AB49" i="9"/>
  <c r="AB50" i="9"/>
  <c r="AB51" i="9"/>
  <c r="AB52" i="9"/>
  <c r="AB53" i="9"/>
  <c r="AB54" i="9"/>
  <c r="AB55" i="9"/>
  <c r="AB56" i="9"/>
  <c r="AB57" i="9"/>
  <c r="AB58" i="9"/>
  <c r="AB59" i="9"/>
  <c r="AB60" i="9"/>
  <c r="AB61" i="9"/>
  <c r="AB62" i="9"/>
  <c r="AB63" i="9"/>
  <c r="AL12" i="9"/>
  <c r="AL13" i="9"/>
  <c r="AL14" i="9"/>
  <c r="AL15" i="9"/>
  <c r="AL16" i="9"/>
  <c r="AL17" i="9"/>
  <c r="AL18" i="9"/>
  <c r="AL19" i="9"/>
  <c r="AL20" i="9"/>
  <c r="AL21" i="9"/>
  <c r="AL22" i="9"/>
  <c r="AL23" i="9"/>
  <c r="AL24" i="9"/>
  <c r="AL25" i="9"/>
  <c r="AL26" i="9"/>
  <c r="AL27" i="9"/>
  <c r="AL28" i="9"/>
  <c r="AL29" i="9"/>
  <c r="AL30" i="9"/>
  <c r="AL31" i="9"/>
  <c r="AL32" i="9"/>
  <c r="AL33" i="9"/>
  <c r="AL34" i="9"/>
  <c r="AL35" i="9"/>
  <c r="AL36" i="9"/>
  <c r="AL37" i="9"/>
  <c r="AL38" i="9"/>
  <c r="AL39" i="9"/>
  <c r="AL40" i="9"/>
  <c r="AL41" i="9"/>
  <c r="AL42" i="9"/>
  <c r="AL43" i="9"/>
  <c r="AL44" i="9"/>
  <c r="AL45" i="9"/>
  <c r="AL46" i="9"/>
  <c r="AL47" i="9"/>
  <c r="AL48" i="9"/>
  <c r="AL49" i="9"/>
  <c r="AL50" i="9"/>
  <c r="AL51" i="9"/>
  <c r="AL52" i="9"/>
  <c r="AL53" i="9"/>
  <c r="AL54" i="9"/>
  <c r="AL55" i="9"/>
  <c r="AL56" i="9"/>
  <c r="AL57" i="9"/>
  <c r="AL58" i="9"/>
  <c r="AL59" i="9"/>
  <c r="AL60" i="9"/>
  <c r="AL61" i="9"/>
  <c r="AL62" i="9"/>
  <c r="AL63" i="9"/>
  <c r="AL11" i="9"/>
  <c r="AB12" i="9"/>
  <c r="AB13" i="9"/>
  <c r="AB14" i="9"/>
  <c r="AB15" i="9"/>
  <c r="AO12" i="9" l="1"/>
  <c r="AO13" i="9"/>
  <c r="AB11" i="9"/>
  <c r="AO11" i="9" l="1"/>
  <c r="AM7" i="9" l="1"/>
  <c r="O5" i="9" l="1"/>
  <c r="U5" i="9" l="1"/>
  <c r="U7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N24" i="9" s="1"/>
  <c r="E25" i="9"/>
  <c r="N25" i="9" s="1"/>
  <c r="E26" i="9"/>
  <c r="N26" i="9" s="1"/>
  <c r="E27" i="9"/>
  <c r="N27" i="9" s="1"/>
  <c r="E28" i="9"/>
  <c r="N28" i="9" s="1"/>
  <c r="E29" i="9"/>
  <c r="N29" i="9" s="1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11" i="9"/>
  <c r="N60" i="9" l="1"/>
  <c r="N60" i="10" s="1"/>
  <c r="E60" i="10"/>
  <c r="N48" i="9"/>
  <c r="N48" i="10" s="1"/>
  <c r="E48" i="10"/>
  <c r="N40" i="9"/>
  <c r="N40" i="10" s="1"/>
  <c r="E40" i="10"/>
  <c r="N36" i="9"/>
  <c r="N36" i="10" s="1"/>
  <c r="E36" i="10"/>
  <c r="N28" i="10"/>
  <c r="E28" i="10"/>
  <c r="N20" i="9"/>
  <c r="N20" i="10" s="1"/>
  <c r="E20" i="10"/>
  <c r="N16" i="9"/>
  <c r="N16" i="10" s="1"/>
  <c r="E16" i="10"/>
  <c r="N63" i="9"/>
  <c r="N63" i="10" s="1"/>
  <c r="E63" i="10"/>
  <c r="N55" i="9"/>
  <c r="N55" i="10" s="1"/>
  <c r="E55" i="10"/>
  <c r="N51" i="9"/>
  <c r="N51" i="10" s="1"/>
  <c r="E51" i="10"/>
  <c r="N43" i="9"/>
  <c r="N43" i="10" s="1"/>
  <c r="E43" i="10"/>
  <c r="N39" i="9"/>
  <c r="N39" i="10" s="1"/>
  <c r="E39" i="10"/>
  <c r="N35" i="9"/>
  <c r="N35" i="10" s="1"/>
  <c r="E35" i="10"/>
  <c r="N31" i="9"/>
  <c r="N31" i="10" s="1"/>
  <c r="E31" i="10"/>
  <c r="N27" i="10"/>
  <c r="E27" i="10"/>
  <c r="N23" i="9"/>
  <c r="N23" i="10" s="1"/>
  <c r="E23" i="10"/>
  <c r="N19" i="9"/>
  <c r="N19" i="10" s="1"/>
  <c r="E19" i="10"/>
  <c r="N15" i="9"/>
  <c r="N15" i="10" s="1"/>
  <c r="E15" i="10"/>
  <c r="N62" i="9"/>
  <c r="N62" i="10" s="1"/>
  <c r="E62" i="10"/>
  <c r="N58" i="9"/>
  <c r="N58" i="10" s="1"/>
  <c r="E58" i="10"/>
  <c r="N54" i="9"/>
  <c r="N54" i="10" s="1"/>
  <c r="E54" i="10"/>
  <c r="N50" i="9"/>
  <c r="N50" i="10" s="1"/>
  <c r="E50" i="10"/>
  <c r="N46" i="9"/>
  <c r="N46" i="10" s="1"/>
  <c r="E46" i="10"/>
  <c r="N38" i="9"/>
  <c r="N38" i="10" s="1"/>
  <c r="E38" i="10"/>
  <c r="N34" i="9"/>
  <c r="N34" i="10" s="1"/>
  <c r="E34" i="10"/>
  <c r="N30" i="9"/>
  <c r="N30" i="10" s="1"/>
  <c r="E30" i="10"/>
  <c r="N26" i="10"/>
  <c r="E26" i="10"/>
  <c r="N22" i="9"/>
  <c r="N22" i="10" s="1"/>
  <c r="E22" i="10"/>
  <c r="N18" i="9"/>
  <c r="N18" i="10" s="1"/>
  <c r="E18" i="10"/>
  <c r="N14" i="9"/>
  <c r="N14" i="10" s="1"/>
  <c r="E14" i="10"/>
  <c r="N61" i="9"/>
  <c r="N61" i="10" s="1"/>
  <c r="E61" i="10"/>
  <c r="N57" i="9"/>
  <c r="N57" i="10" s="1"/>
  <c r="E57" i="10"/>
  <c r="N53" i="9"/>
  <c r="N53" i="10" s="1"/>
  <c r="E53" i="10"/>
  <c r="N49" i="9"/>
  <c r="N49" i="10" s="1"/>
  <c r="E49" i="10"/>
  <c r="N45" i="9"/>
  <c r="N45" i="10" s="1"/>
  <c r="E45" i="10"/>
  <c r="N41" i="9"/>
  <c r="N41" i="10" s="1"/>
  <c r="E41" i="10"/>
  <c r="N37" i="9"/>
  <c r="N37" i="10" s="1"/>
  <c r="E37" i="10"/>
  <c r="N33" i="9"/>
  <c r="N33" i="10" s="1"/>
  <c r="E33" i="10"/>
  <c r="N29" i="10"/>
  <c r="E29" i="10"/>
  <c r="N25" i="10"/>
  <c r="E25" i="10"/>
  <c r="N21" i="9"/>
  <c r="N21" i="10" s="1"/>
  <c r="E21" i="10"/>
  <c r="N17" i="9"/>
  <c r="N17" i="10" s="1"/>
  <c r="E17" i="10"/>
  <c r="N13" i="9"/>
  <c r="N13" i="10" s="1"/>
  <c r="E13" i="10"/>
  <c r="N52" i="9"/>
  <c r="N52" i="10" s="1"/>
  <c r="E52" i="10"/>
  <c r="N11" i="9"/>
  <c r="N11" i="10" s="1"/>
  <c r="E11" i="10"/>
  <c r="N56" i="9"/>
  <c r="N56" i="10" s="1"/>
  <c r="E56" i="10"/>
  <c r="N44" i="9"/>
  <c r="N44" i="10" s="1"/>
  <c r="E44" i="10"/>
  <c r="N32" i="9"/>
  <c r="N32" i="10" s="1"/>
  <c r="E32" i="10"/>
  <c r="N24" i="10"/>
  <c r="E24" i="10"/>
  <c r="N12" i="9"/>
  <c r="N12" i="10" s="1"/>
  <c r="E12" i="10"/>
  <c r="N59" i="9"/>
  <c r="N59" i="10" s="1"/>
  <c r="E59" i="10"/>
  <c r="N47" i="9"/>
  <c r="N47" i="10" s="1"/>
  <c r="E47" i="10"/>
  <c r="N42" i="9"/>
  <c r="N42" i="10" s="1"/>
  <c r="E42" i="10"/>
  <c r="AA63" i="9"/>
  <c r="AA57" i="9"/>
  <c r="AA53" i="9"/>
  <c r="AA49" i="9"/>
  <c r="AA45" i="9"/>
  <c r="AA41" i="9"/>
  <c r="AA37" i="9"/>
  <c r="AA33" i="9"/>
  <c r="AA29" i="9"/>
  <c r="AA25" i="9"/>
  <c r="AA21" i="9"/>
  <c r="AA17" i="9"/>
  <c r="AA13" i="9"/>
  <c r="AA11" i="9"/>
  <c r="AA60" i="9"/>
  <c r="AA56" i="9"/>
  <c r="AA52" i="9"/>
  <c r="AA48" i="9"/>
  <c r="AA44" i="9"/>
  <c r="AA40" i="9"/>
  <c r="AA36" i="9"/>
  <c r="AA32" i="9"/>
  <c r="AA28" i="9"/>
  <c r="AA24" i="9"/>
  <c r="AA20" i="9"/>
  <c r="AA16" i="9"/>
  <c r="AA12" i="9"/>
  <c r="AA55" i="9"/>
  <c r="AA35" i="9"/>
  <c r="AA19" i="9"/>
  <c r="AA59" i="9"/>
  <c r="AA51" i="9"/>
  <c r="AA47" i="9"/>
  <c r="AA43" i="9"/>
  <c r="AA39" i="9"/>
  <c r="AA31" i="9"/>
  <c r="AA27" i="9"/>
  <c r="AA23" i="9"/>
  <c r="AA15" i="9"/>
  <c r="AA62" i="9"/>
  <c r="AA58" i="9"/>
  <c r="AA54" i="9"/>
  <c r="AA50" i="9"/>
  <c r="AA46" i="9"/>
  <c r="AA42" i="9"/>
  <c r="AA38" i="9"/>
  <c r="AA34" i="9"/>
  <c r="AA30" i="9"/>
  <c r="AA26" i="9"/>
  <c r="AA22" i="9"/>
  <c r="AA18" i="9"/>
  <c r="AA14" i="9"/>
  <c r="AA61" i="9"/>
  <c r="Z61" i="9"/>
  <c r="Z57" i="9"/>
  <c r="Z53" i="9"/>
  <c r="Z49" i="9"/>
  <c r="Z45" i="9"/>
  <c r="Z41" i="9"/>
  <c r="Z37" i="9"/>
  <c r="Z33" i="9"/>
  <c r="Z29" i="9"/>
  <c r="Z25" i="9"/>
  <c r="Z21" i="9"/>
  <c r="Z17" i="9"/>
  <c r="Z13" i="9"/>
  <c r="Z60" i="9"/>
  <c r="Z56" i="9"/>
  <c r="Z52" i="9"/>
  <c r="Z48" i="9"/>
  <c r="Z44" i="9"/>
  <c r="Z40" i="9"/>
  <c r="Z36" i="9"/>
  <c r="Z32" i="9"/>
  <c r="Z28" i="9"/>
  <c r="Z24" i="9"/>
  <c r="Z20" i="9"/>
  <c r="Z16" i="9"/>
  <c r="Z63" i="9"/>
  <c r="Z59" i="9"/>
  <c r="Z55" i="9"/>
  <c r="Z51" i="9"/>
  <c r="Z47" i="9"/>
  <c r="Z43" i="9"/>
  <c r="Z39" i="9"/>
  <c r="Z35" i="9"/>
  <c r="Z31" i="9"/>
  <c r="Z27" i="9"/>
  <c r="Z23" i="9"/>
  <c r="Z19" i="9"/>
  <c r="Z15" i="9"/>
  <c r="Z62" i="9"/>
  <c r="Z58" i="9"/>
  <c r="Z54" i="9"/>
  <c r="Z50" i="9"/>
  <c r="Z46" i="9"/>
  <c r="Z42" i="9"/>
  <c r="Z38" i="9"/>
  <c r="Z34" i="9"/>
  <c r="Z30" i="9"/>
  <c r="Z26" i="9"/>
  <c r="Z22" i="9"/>
  <c r="Z18" i="9"/>
  <c r="Z14" i="9"/>
  <c r="Z12" i="9"/>
  <c r="Z11" i="9"/>
  <c r="R7" i="9"/>
  <c r="M7" i="9"/>
  <c r="M7" i="10" s="1"/>
  <c r="L7" i="9"/>
  <c r="L7" i="10" s="1"/>
  <c r="J7" i="9"/>
  <c r="I7" i="9"/>
  <c r="D7" i="9"/>
  <c r="D7" i="10" s="1"/>
  <c r="Q5" i="9"/>
  <c r="R5" i="9" s="1"/>
  <c r="N5" i="9"/>
  <c r="F5" i="9" s="1"/>
  <c r="N4" i="9"/>
  <c r="B2" i="9"/>
  <c r="I3" i="9" s="1"/>
  <c r="I3" i="10" s="1"/>
  <c r="H7" i="9" l="1"/>
  <c r="O3" i="9"/>
  <c r="F9" i="9" l="1"/>
  <c r="F9" i="10" s="1"/>
  <c r="H7" i="10"/>
  <c r="C6" i="3"/>
  <c r="E6" i="3" s="1"/>
  <c r="W16" i="9"/>
  <c r="AJ4" i="9" s="1"/>
  <c r="X10" i="9"/>
  <c r="X5" i="9" s="1"/>
  <c r="F8" i="9" s="1"/>
  <c r="F8" i="10" s="1"/>
  <c r="N70" i="10" s="1"/>
  <c r="W10" i="9"/>
  <c r="W5" i="9" s="1"/>
  <c r="S5" i="9"/>
  <c r="AA3" i="9"/>
  <c r="Z3" i="9"/>
  <c r="Z2" i="9"/>
  <c r="C7" i="3" l="1"/>
  <c r="E7" i="3" s="1"/>
  <c r="AF5" i="9"/>
  <c r="AD3" i="9" l="1"/>
  <c r="E7" i="9"/>
  <c r="E7" i="10" s="1"/>
  <c r="Z8" i="9" l="1"/>
  <c r="AA8" i="9"/>
  <c r="N7" i="9" l="1"/>
  <c r="N7" i="10" s="1"/>
  <c r="AC2" i="9" l="1"/>
  <c r="X28" i="9" s="1"/>
  <c r="B66" i="9"/>
  <c r="G9" i="9"/>
  <c r="G9" i="10" s="1"/>
  <c r="F7" i="9"/>
  <c r="F7" i="10" s="1"/>
  <c r="N68" i="10" s="1"/>
  <c r="W28" i="9" l="1"/>
  <c r="AC5" i="9" s="1"/>
  <c r="AA5" i="9"/>
  <c r="S8" i="9" s="1"/>
  <c r="AD5" i="9"/>
  <c r="AC52" i="9" l="1"/>
  <c r="AC51" i="9"/>
  <c r="AC20" i="9"/>
  <c r="AC23" i="9"/>
  <c r="AC44" i="9"/>
  <c r="AC55" i="9"/>
  <c r="AC39" i="9"/>
  <c r="AC58" i="9"/>
  <c r="AC19" i="9"/>
  <c r="AC26" i="9"/>
  <c r="AC38" i="9"/>
  <c r="AC12" i="9"/>
  <c r="AC35" i="9"/>
  <c r="AC54" i="9"/>
  <c r="AC22" i="9"/>
  <c r="AC42" i="9"/>
  <c r="AC53" i="9"/>
  <c r="AC48" i="9"/>
  <c r="AC40" i="9"/>
  <c r="Z5" i="9"/>
  <c r="S7" i="9" s="1"/>
  <c r="AC36" i="9"/>
  <c r="AC63" i="9"/>
  <c r="AC47" i="9"/>
  <c r="AC31" i="9"/>
  <c r="AC15" i="9"/>
  <c r="AC50" i="9"/>
  <c r="AC34" i="9"/>
  <c r="AC18" i="9"/>
  <c r="AC24" i="9"/>
  <c r="AC49" i="9"/>
  <c r="AC11" i="9"/>
  <c r="AC60" i="9"/>
  <c r="AC28" i="9"/>
  <c r="AC59" i="9"/>
  <c r="AC43" i="9"/>
  <c r="AC27" i="9"/>
  <c r="AC62" i="9"/>
  <c r="AC46" i="9"/>
  <c r="AC30" i="9"/>
  <c r="AC56" i="9"/>
  <c r="AC16" i="9"/>
  <c r="AC45" i="9"/>
  <c r="AC61" i="9"/>
  <c r="AC13" i="9"/>
  <c r="AC37" i="9"/>
  <c r="AC33" i="9"/>
  <c r="AC29" i="9"/>
  <c r="AC21" i="9"/>
  <c r="AC17" i="9"/>
  <c r="AC14" i="9"/>
  <c r="AC32" i="9"/>
  <c r="AC57" i="9"/>
  <c r="AC41" i="9"/>
  <c r="AC25" i="9"/>
  <c r="AK12" i="9"/>
  <c r="AK16" i="9"/>
  <c r="AK20" i="9"/>
  <c r="AK24" i="9"/>
  <c r="AK28" i="9"/>
  <c r="AK32" i="9"/>
  <c r="AK36" i="9"/>
  <c r="AK40" i="9"/>
  <c r="AK44" i="9"/>
  <c r="AK48" i="9"/>
  <c r="AK52" i="9"/>
  <c r="AK56" i="9"/>
  <c r="AK60" i="9"/>
  <c r="AK11" i="9"/>
  <c r="AK13" i="9"/>
  <c r="AK17" i="9"/>
  <c r="AK21" i="9"/>
  <c r="AK25" i="9"/>
  <c r="AK29" i="9"/>
  <c r="AK33" i="9"/>
  <c r="AK37" i="9"/>
  <c r="AK41" i="9"/>
  <c r="AK45" i="9"/>
  <c r="AK49" i="9"/>
  <c r="AK53" i="9"/>
  <c r="AK57" i="9"/>
  <c r="AK61" i="9"/>
  <c r="AK19" i="9"/>
  <c r="AK23" i="9"/>
  <c r="AK27" i="9"/>
  <c r="AK35" i="9"/>
  <c r="AK43" i="9"/>
  <c r="AK51" i="9"/>
  <c r="AK55" i="9"/>
  <c r="AK63" i="9"/>
  <c r="AK14" i="9"/>
  <c r="AK18" i="9"/>
  <c r="AK22" i="9"/>
  <c r="AK26" i="9"/>
  <c r="AK30" i="9"/>
  <c r="AK34" i="9"/>
  <c r="AK38" i="9"/>
  <c r="AK42" i="9"/>
  <c r="AK46" i="9"/>
  <c r="AK50" i="9"/>
  <c r="AK54" i="9"/>
  <c r="AK58" i="9"/>
  <c r="AK62" i="9"/>
  <c r="AK15" i="9"/>
  <c r="AK31" i="9"/>
  <c r="AK39" i="9"/>
  <c r="AK47" i="9"/>
  <c r="AK59" i="9"/>
  <c r="AJ15" i="9"/>
  <c r="AJ19" i="9"/>
  <c r="AJ23" i="9"/>
  <c r="AJ27" i="9"/>
  <c r="AJ31" i="9"/>
  <c r="O31" i="9" s="1"/>
  <c r="AJ35" i="9"/>
  <c r="O35" i="9" s="1"/>
  <c r="AJ39" i="9"/>
  <c r="AJ43" i="9"/>
  <c r="AJ47" i="9"/>
  <c r="AJ51" i="9"/>
  <c r="AJ55" i="9"/>
  <c r="AJ59" i="9"/>
  <c r="AJ63" i="9"/>
  <c r="AJ12" i="9"/>
  <c r="AJ16" i="9"/>
  <c r="AJ20" i="9"/>
  <c r="AJ24" i="9"/>
  <c r="AJ28" i="9"/>
  <c r="AJ32" i="9"/>
  <c r="AJ36" i="9"/>
  <c r="AJ40" i="9"/>
  <c r="AJ44" i="9"/>
  <c r="AJ48" i="9"/>
  <c r="AJ52" i="9"/>
  <c r="AJ56" i="9"/>
  <c r="AJ60" i="9"/>
  <c r="AJ11" i="9"/>
  <c r="AJ18" i="9"/>
  <c r="O18" i="9" s="1"/>
  <c r="AJ26" i="9"/>
  <c r="AJ34" i="9"/>
  <c r="AJ42" i="9"/>
  <c r="AJ50" i="9"/>
  <c r="AJ54" i="9"/>
  <c r="Q54" i="9" s="1"/>
  <c r="AJ62" i="9"/>
  <c r="AJ13" i="9"/>
  <c r="AJ17" i="9"/>
  <c r="AJ21" i="9"/>
  <c r="AJ25" i="9"/>
  <c r="AJ29" i="9"/>
  <c r="AJ33" i="9"/>
  <c r="AJ37" i="9"/>
  <c r="AJ41" i="9"/>
  <c r="AJ45" i="9"/>
  <c r="AJ49" i="9"/>
  <c r="AJ53" i="9"/>
  <c r="AJ57" i="9"/>
  <c r="AJ61" i="9"/>
  <c r="AJ14" i="9"/>
  <c r="AJ22" i="9"/>
  <c r="O22" i="9" s="1"/>
  <c r="AJ30" i="9"/>
  <c r="AJ38" i="9"/>
  <c r="AJ46" i="9"/>
  <c r="AJ58" i="9"/>
  <c r="AD13" i="9"/>
  <c r="AD17" i="9"/>
  <c r="AD21" i="9"/>
  <c r="AD25" i="9"/>
  <c r="AD29" i="9"/>
  <c r="AD33" i="9"/>
  <c r="AD37" i="9"/>
  <c r="AD41" i="9"/>
  <c r="AD45" i="9"/>
  <c r="AD49" i="9"/>
  <c r="AD53" i="9"/>
  <c r="AD57" i="9"/>
  <c r="AD61" i="9"/>
  <c r="AD12" i="9"/>
  <c r="AD20" i="9"/>
  <c r="AD32" i="9"/>
  <c r="AD40" i="9"/>
  <c r="AD14" i="9"/>
  <c r="AD18" i="9"/>
  <c r="AD22" i="9"/>
  <c r="AD26" i="9"/>
  <c r="AD30" i="9"/>
  <c r="AD34" i="9"/>
  <c r="AD38" i="9"/>
  <c r="AD42" i="9"/>
  <c r="AD46" i="9"/>
  <c r="AD50" i="9"/>
  <c r="AD54" i="9"/>
  <c r="AD58" i="9"/>
  <c r="AD62" i="9"/>
  <c r="AD15" i="9"/>
  <c r="AD19" i="9"/>
  <c r="AD23" i="9"/>
  <c r="AD27" i="9"/>
  <c r="AD31" i="9"/>
  <c r="AD35" i="9"/>
  <c r="AD39" i="9"/>
  <c r="AD43" i="9"/>
  <c r="AD47" i="9"/>
  <c r="AD51" i="9"/>
  <c r="AD55" i="9"/>
  <c r="AD59" i="9"/>
  <c r="AD63" i="9"/>
  <c r="AD16" i="9"/>
  <c r="AD28" i="9"/>
  <c r="AD48" i="9"/>
  <c r="AD11" i="9"/>
  <c r="AD24" i="9"/>
  <c r="AD52" i="9"/>
  <c r="AD36" i="9"/>
  <c r="AD56" i="9"/>
  <c r="AD44" i="9"/>
  <c r="AD60" i="9"/>
  <c r="Q50" i="9" l="1"/>
  <c r="Q59" i="9"/>
  <c r="O61" i="9"/>
  <c r="O45" i="9"/>
  <c r="O29" i="9"/>
  <c r="P29" i="9" s="1"/>
  <c r="O13" i="9"/>
  <c r="P13" i="9" s="1"/>
  <c r="O42" i="9"/>
  <c r="Q53" i="9"/>
  <c r="Q37" i="9"/>
  <c r="O21" i="9"/>
  <c r="P21" i="9" s="1"/>
  <c r="O12" i="9"/>
  <c r="P12" i="9" s="1"/>
  <c r="O27" i="9"/>
  <c r="P27" i="9" s="1"/>
  <c r="O58" i="9"/>
  <c r="P58" i="9" s="1"/>
  <c r="O63" i="9"/>
  <c r="P63" i="9" s="1"/>
  <c r="O36" i="9"/>
  <c r="P36" i="9" s="1"/>
  <c r="O20" i="9"/>
  <c r="P20" i="9" s="1"/>
  <c r="O15" i="9"/>
  <c r="O24" i="9"/>
  <c r="P24" i="9" s="1"/>
  <c r="O46" i="9"/>
  <c r="P46" i="9" s="1"/>
  <c r="O49" i="9"/>
  <c r="P49" i="9" s="1"/>
  <c r="O38" i="9"/>
  <c r="AF38" i="9" s="1"/>
  <c r="O11" i="9"/>
  <c r="AF11" i="9" s="1"/>
  <c r="O48" i="9"/>
  <c r="P48" i="9" s="1"/>
  <c r="O32" i="9"/>
  <c r="P32" i="9" s="1"/>
  <c r="O16" i="9"/>
  <c r="P16" i="9" s="1"/>
  <c r="O55" i="9"/>
  <c r="P55" i="9" s="1"/>
  <c r="O23" i="9"/>
  <c r="P23" i="9" s="1"/>
  <c r="O50" i="9"/>
  <c r="P50" i="9" s="1"/>
  <c r="O57" i="9"/>
  <c r="P57" i="9" s="1"/>
  <c r="O41" i="9"/>
  <c r="P41" i="9" s="1"/>
  <c r="O25" i="9"/>
  <c r="P25" i="9" s="1"/>
  <c r="O34" i="9"/>
  <c r="P34" i="9" s="1"/>
  <c r="Q60" i="9"/>
  <c r="Q44" i="9"/>
  <c r="O28" i="9"/>
  <c r="P28" i="9" s="1"/>
  <c r="O51" i="9"/>
  <c r="P51" i="9" s="1"/>
  <c r="O30" i="9"/>
  <c r="P30" i="9" s="1"/>
  <c r="O62" i="9"/>
  <c r="P62" i="9" s="1"/>
  <c r="O19" i="9"/>
  <c r="P19" i="9" s="1"/>
  <c r="O39" i="9"/>
  <c r="P39" i="9" s="1"/>
  <c r="O26" i="9"/>
  <c r="P26" i="9" s="1"/>
  <c r="O52" i="9"/>
  <c r="P52" i="9" s="1"/>
  <c r="O37" i="9"/>
  <c r="P37" i="9" s="1"/>
  <c r="O56" i="9"/>
  <c r="P56" i="9" s="1"/>
  <c r="O40" i="9"/>
  <c r="P40" i="9" s="1"/>
  <c r="O47" i="9"/>
  <c r="P47" i="9" s="1"/>
  <c r="O14" i="9"/>
  <c r="P14" i="9" s="1"/>
  <c r="O33" i="9"/>
  <c r="P33" i="9" s="1"/>
  <c r="O17" i="9"/>
  <c r="P17" i="9" s="1"/>
  <c r="O43" i="9"/>
  <c r="P43" i="9" s="1"/>
  <c r="O44" i="9"/>
  <c r="P44" i="9" s="1"/>
  <c r="O59" i="9"/>
  <c r="P59" i="9" s="1"/>
  <c r="O53" i="9"/>
  <c r="P53" i="9" s="1"/>
  <c r="O60" i="9"/>
  <c r="P60" i="9" s="1"/>
  <c r="O54" i="9"/>
  <c r="P54" i="9" s="1"/>
  <c r="AG15" i="9"/>
  <c r="AH15" i="9" s="1"/>
  <c r="AG50" i="9"/>
  <c r="AH50" i="9" s="1"/>
  <c r="Q61" i="9"/>
  <c r="Q45" i="9"/>
  <c r="Q42" i="9"/>
  <c r="Q39" i="9"/>
  <c r="AG46" i="9"/>
  <c r="AH46" i="9" s="1"/>
  <c r="AG30" i="9"/>
  <c r="AH30" i="9" s="1"/>
  <c r="AG43" i="9"/>
  <c r="AH43" i="9" s="1"/>
  <c r="AG49" i="9"/>
  <c r="AH49" i="9" s="1"/>
  <c r="AG33" i="9"/>
  <c r="AH33" i="9" s="1"/>
  <c r="AG17" i="9"/>
  <c r="AH17" i="9" s="1"/>
  <c r="AG27" i="9"/>
  <c r="AH27" i="9" s="1"/>
  <c r="AG37" i="9"/>
  <c r="AH37" i="9" s="1"/>
  <c r="Q55" i="9"/>
  <c r="AG56" i="9"/>
  <c r="AH56" i="9" s="1"/>
  <c r="AG40" i="9"/>
  <c r="AH40" i="9" s="1"/>
  <c r="Q38" i="9"/>
  <c r="Q48" i="9"/>
  <c r="AG47" i="9"/>
  <c r="AH47" i="9" s="1"/>
  <c r="Q57" i="9"/>
  <c r="Q41" i="9"/>
  <c r="Q51" i="9"/>
  <c r="Q62" i="9"/>
  <c r="Q40" i="9"/>
  <c r="Q63" i="9"/>
  <c r="Q47" i="9"/>
  <c r="P61" i="9"/>
  <c r="P45" i="9"/>
  <c r="Q58" i="9"/>
  <c r="Q56" i="9"/>
  <c r="Q46" i="9"/>
  <c r="Q49" i="9"/>
  <c r="Q52" i="9"/>
  <c r="Q36" i="9"/>
  <c r="Q43" i="9"/>
  <c r="Q30" i="9"/>
  <c r="Q25" i="9"/>
  <c r="Q34" i="9"/>
  <c r="Q28" i="9"/>
  <c r="P35" i="9"/>
  <c r="Q35" i="9"/>
  <c r="Q19" i="9"/>
  <c r="Q13" i="9"/>
  <c r="Q32" i="9"/>
  <c r="Q23" i="9"/>
  <c r="P22" i="9"/>
  <c r="Q22" i="9"/>
  <c r="Q26" i="9"/>
  <c r="Q24" i="9"/>
  <c r="Q31" i="9"/>
  <c r="P31" i="9"/>
  <c r="Q15" i="9"/>
  <c r="P15" i="9"/>
  <c r="Q29" i="9"/>
  <c r="Q16" i="9"/>
  <c r="Q14" i="9"/>
  <c r="Q17" i="9"/>
  <c r="Q18" i="9"/>
  <c r="P18" i="9"/>
  <c r="Q20" i="9"/>
  <c r="Q27" i="9"/>
  <c r="Q33" i="9"/>
  <c r="Q21" i="9"/>
  <c r="Q12" i="9"/>
  <c r="AG57" i="9"/>
  <c r="AH57" i="9" s="1"/>
  <c r="AG41" i="9"/>
  <c r="AH41" i="9" s="1"/>
  <c r="AG34" i="9"/>
  <c r="AH34" i="9" s="1"/>
  <c r="AG60" i="9"/>
  <c r="AH60" i="9" s="1"/>
  <c r="AG44" i="9"/>
  <c r="AH44" i="9" s="1"/>
  <c r="AG51" i="9"/>
  <c r="AH51" i="9" s="1"/>
  <c r="AG35" i="9"/>
  <c r="AH35" i="9" s="1"/>
  <c r="AG53" i="9"/>
  <c r="AH53" i="9" s="1"/>
  <c r="AG31" i="9"/>
  <c r="AH31" i="9" s="1"/>
  <c r="AG59" i="9"/>
  <c r="AH59" i="9" s="1"/>
  <c r="AG38" i="9"/>
  <c r="AH38" i="9" s="1"/>
  <c r="AG61" i="9"/>
  <c r="AH61" i="9" s="1"/>
  <c r="AG29" i="9"/>
  <c r="AH29" i="9" s="1"/>
  <c r="AG42" i="9"/>
  <c r="AH42" i="9" s="1"/>
  <c r="Q11" i="9"/>
  <c r="AG48" i="9"/>
  <c r="AH48" i="9" s="1"/>
  <c r="AG32" i="9"/>
  <c r="AH32" i="9" s="1"/>
  <c r="AG55" i="9"/>
  <c r="AH55" i="9" s="1"/>
  <c r="AG39" i="9"/>
  <c r="AH39" i="9" s="1"/>
  <c r="AK8" i="9"/>
  <c r="AG63" i="9"/>
  <c r="AH63" i="9" s="1"/>
  <c r="AG52" i="9"/>
  <c r="AH52" i="9" s="1"/>
  <c r="AG36" i="9"/>
  <c r="AH36" i="9" s="1"/>
  <c r="AG12" i="9"/>
  <c r="AH12" i="9" s="1"/>
  <c r="AG16" i="9"/>
  <c r="AH16" i="9" s="1"/>
  <c r="AG25" i="9"/>
  <c r="AH25" i="9" s="1"/>
  <c r="AG62" i="9"/>
  <c r="AH62" i="9" s="1"/>
  <c r="AG20" i="9"/>
  <c r="AH20" i="9" s="1"/>
  <c r="AG13" i="9"/>
  <c r="AH13" i="9" s="1"/>
  <c r="AG23" i="9"/>
  <c r="AH23" i="9" s="1"/>
  <c r="AG26" i="9"/>
  <c r="AH26" i="9" s="1"/>
  <c r="AG14" i="9"/>
  <c r="AH14" i="9" s="1"/>
  <c r="AG24" i="9"/>
  <c r="AH24" i="9" s="1"/>
  <c r="AG58" i="9"/>
  <c r="AH58" i="9" s="1"/>
  <c r="AG45" i="9"/>
  <c r="AH45" i="9" s="1"/>
  <c r="AG54" i="9"/>
  <c r="AH54" i="9" s="1"/>
  <c r="AG22" i="9"/>
  <c r="AH22" i="9" s="1"/>
  <c r="AG19" i="9"/>
  <c r="AH19" i="9" s="1"/>
  <c r="AG21" i="9"/>
  <c r="AH21" i="9" s="1"/>
  <c r="AG18" i="9"/>
  <c r="AH18" i="9" s="1"/>
  <c r="AG28" i="9"/>
  <c r="AH28" i="9" s="1"/>
  <c r="AD8" i="9"/>
  <c r="AC8" i="9"/>
  <c r="AJ8" i="9"/>
  <c r="AG11" i="9"/>
  <c r="AH11" i="9" s="1"/>
  <c r="P38" i="9" l="1"/>
  <c r="AF63" i="9"/>
  <c r="AF50" i="9"/>
  <c r="AF62" i="9"/>
  <c r="AF61" i="9"/>
  <c r="AF33" i="9"/>
  <c r="AF43" i="9"/>
  <c r="AF48" i="9"/>
  <c r="AF25" i="9"/>
  <c r="AF22" i="9"/>
  <c r="AF52" i="9"/>
  <c r="AF59" i="9"/>
  <c r="AF54" i="9"/>
  <c r="AF58" i="9"/>
  <c r="AF17" i="9"/>
  <c r="AF20" i="9"/>
  <c r="AF16" i="9"/>
  <c r="AF56" i="9"/>
  <c r="AF18" i="9"/>
  <c r="AF57" i="9"/>
  <c r="AF27" i="9"/>
  <c r="AF51" i="9"/>
  <c r="AF46" i="9"/>
  <c r="AF53" i="9"/>
  <c r="AF60" i="9"/>
  <c r="AF37" i="9"/>
  <c r="AF49" i="9"/>
  <c r="AF12" i="9"/>
  <c r="AF35" i="9"/>
  <c r="AF47" i="9"/>
  <c r="AF34" i="9"/>
  <c r="AF26" i="9"/>
  <c r="AF39" i="9"/>
  <c r="AF40" i="9"/>
  <c r="AF31" i="9"/>
  <c r="AF44" i="9"/>
  <c r="AF14" i="9"/>
  <c r="AF41" i="9"/>
  <c r="AF21" i="9"/>
  <c r="AF29" i="9"/>
  <c r="AF13" i="9"/>
  <c r="AF23" i="9"/>
  <c r="AF30" i="9"/>
  <c r="AF36" i="9"/>
  <c r="AF55" i="9"/>
  <c r="AF28" i="9"/>
  <c r="AF45" i="9"/>
  <c r="P42" i="9"/>
  <c r="AF42" i="9"/>
  <c r="AF32" i="9"/>
  <c r="AF19" i="9"/>
  <c r="AF15" i="9"/>
  <c r="AF24" i="9"/>
  <c r="Q7" i="9"/>
  <c r="P11" i="9"/>
  <c r="AH8" i="9"/>
  <c r="O7" i="9"/>
  <c r="AG8" i="9"/>
  <c r="AF8" i="9" l="1"/>
  <c r="P7" i="9"/>
</calcChain>
</file>

<file path=xl/sharedStrings.xml><?xml version="1.0" encoding="utf-8"?>
<sst xmlns="http://schemas.openxmlformats.org/spreadsheetml/2006/main" count="265" uniqueCount="128">
  <si>
    <t>Referente à proposta de condomínio do Prédio Sito Em:</t>
  </si>
  <si>
    <t xml:space="preserve"> Administrador:</t>
  </si>
  <si>
    <t>Andar</t>
  </si>
  <si>
    <t>Frac</t>
  </si>
  <si>
    <t>Permi-</t>
  </si>
  <si>
    <t>F</t>
  </si>
  <si>
    <t>S</t>
  </si>
  <si>
    <t>ção</t>
  </si>
  <si>
    <t>lagem</t>
  </si>
  <si>
    <t>Credor</t>
  </si>
  <si>
    <t>C/</t>
  </si>
  <si>
    <t>S/</t>
  </si>
  <si>
    <t>Capital</t>
  </si>
  <si>
    <t>Mensal</t>
  </si>
  <si>
    <t>Observações</t>
  </si>
  <si>
    <t>N I F</t>
  </si>
  <si>
    <t>Contactos Individuais</t>
  </si>
  <si>
    <t>Nome dos Condominos</t>
  </si>
  <si>
    <t>Hipoteca</t>
  </si>
  <si>
    <t>Nº de Fracções:</t>
  </si>
  <si>
    <t>Não Aderiu ao Seguro</t>
  </si>
  <si>
    <t>Período</t>
  </si>
  <si>
    <t xml:space="preserve"> Individual</t>
  </si>
  <si>
    <t>Anual</t>
  </si>
  <si>
    <t>Prémio Individual</t>
  </si>
  <si>
    <t>Periodo do Acerto</t>
  </si>
  <si>
    <t xml:space="preserve">Nº Elevadores: </t>
  </si>
  <si>
    <t>Total de Pisos</t>
  </si>
  <si>
    <t>Pisos Cota Positiva:</t>
  </si>
  <si>
    <t>Área Total do Edificio:</t>
  </si>
  <si>
    <t>T o p C l a s s e           S e g u r o s</t>
  </si>
  <si>
    <t>RELAÇÃO  DE  CONDONIMOS</t>
  </si>
  <si>
    <t>Ano Construção:</t>
  </si>
  <si>
    <t>Nº Piscinas:</t>
  </si>
  <si>
    <t>A</t>
  </si>
  <si>
    <t>B</t>
  </si>
  <si>
    <t>C</t>
  </si>
  <si>
    <t>D</t>
  </si>
  <si>
    <t>E</t>
  </si>
  <si>
    <t>G</t>
  </si>
  <si>
    <t>H</t>
  </si>
  <si>
    <t>I</t>
  </si>
  <si>
    <t>J</t>
  </si>
  <si>
    <t>Área Comum</t>
  </si>
  <si>
    <t>Nº Pisos</t>
  </si>
  <si>
    <t>Só área Total</t>
  </si>
  <si>
    <t>Area por Piso</t>
  </si>
  <si>
    <t>Calculo da Área Comum do Edificio</t>
  </si>
  <si>
    <t>Pisos Cota Negativa:</t>
  </si>
  <si>
    <t>Seguro</t>
  </si>
  <si>
    <t>Valor m2:</t>
  </si>
  <si>
    <t>Valor Aconcelhado:</t>
  </si>
  <si>
    <t>N I F:</t>
  </si>
  <si>
    <t>Prémio S/FS</t>
  </si>
  <si>
    <t>Prémio C/FS</t>
  </si>
  <si>
    <t>Capital S/FS</t>
  </si>
  <si>
    <t>Capital C/FS</t>
  </si>
  <si>
    <t>L</t>
  </si>
  <si>
    <t>M</t>
  </si>
  <si>
    <t>N</t>
  </si>
  <si>
    <t>O</t>
  </si>
  <si>
    <t>P</t>
  </si>
  <si>
    <t>Q</t>
  </si>
  <si>
    <t>R</t>
  </si>
  <si>
    <t>T</t>
  </si>
  <si>
    <t>U</t>
  </si>
  <si>
    <t>V</t>
  </si>
  <si>
    <t>X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</si>
  <si>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</si>
  <si>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</si>
  <si>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</si>
  <si>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</si>
  <si>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</si>
  <si>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</si>
  <si>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</si>
  <si>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</si>
  <si>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</si>
  <si>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</si>
  <si>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</si>
  <si>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AL</t>
  </si>
  <si>
    <t>AM</t>
  </si>
  <si>
    <t>AO</t>
  </si>
  <si>
    <t>AP</t>
  </si>
  <si>
    <t>AQ</t>
  </si>
  <si>
    <t>AR</t>
  </si>
  <si>
    <t>AS</t>
  </si>
  <si>
    <t>AT</t>
  </si>
  <si>
    <t>AU</t>
  </si>
  <si>
    <t>AV</t>
  </si>
  <si>
    <t>AX</t>
  </si>
  <si>
    <t>AZ</t>
  </si>
  <si>
    <t>BA</t>
  </si>
  <si>
    <t>BB</t>
  </si>
  <si>
    <t>BC</t>
  </si>
  <si>
    <t>BD</t>
  </si>
  <si>
    <t>Não aderiu ao Seguro</t>
  </si>
  <si>
    <t>.</t>
  </si>
  <si>
    <t>Taxa C/FS</t>
  </si>
  <si>
    <t>Taxa S/FS</t>
  </si>
  <si>
    <t>Edificio, Avaliação do Condominio</t>
  </si>
  <si>
    <t>A:N</t>
  </si>
  <si>
    <t>Prémios Dia Individual</t>
  </si>
  <si>
    <t>Capital de Todo o Edificio</t>
  </si>
  <si>
    <t>Capital Seguro</t>
  </si>
  <si>
    <t>Premio C/FS</t>
  </si>
  <si>
    <t>Premio S/FS</t>
  </si>
  <si>
    <t>Áreas Comuns » Capital Seguro</t>
  </si>
  <si>
    <t>Áreas Comuns » Edificio</t>
  </si>
  <si>
    <t>Permilagem Frações</t>
  </si>
  <si>
    <t>Para Ser Tudo Igual</t>
  </si>
  <si>
    <t>% Segura:</t>
  </si>
  <si>
    <t>Desconto / Agravamento(-)</t>
  </si>
  <si>
    <t>Acerto</t>
  </si>
  <si>
    <t>Valorização:</t>
  </si>
  <si>
    <t>Capitais</t>
  </si>
  <si>
    <t>Diferença de Capital a segurar</t>
  </si>
  <si>
    <t>Taxa Fixa C/ FS</t>
  </si>
  <si>
    <t>Taxa Fixa S/ FS</t>
  </si>
  <si>
    <t>Permilagem das Frações</t>
  </si>
  <si>
    <t xml:space="preserve">Diferença </t>
  </si>
  <si>
    <t>Fração</t>
  </si>
  <si>
    <t>Aderentes</t>
  </si>
  <si>
    <t>As Altearções à apólice são as Indicadas Nesta Coluna e em Observações</t>
  </si>
  <si>
    <t>Valores a Segurar</t>
  </si>
  <si>
    <t>Área Total do Edificio</t>
  </si>
  <si>
    <t>Notas</t>
  </si>
  <si>
    <r>
      <t>Na coluna dos                                 "</t>
    </r>
    <r>
      <rPr>
        <b/>
        <sz val="10"/>
        <color rgb="FFC00000"/>
        <rFont val="Arial"/>
        <family val="2"/>
      </rPr>
      <t>Nomes dos Condominos</t>
    </r>
    <r>
      <rPr>
        <b/>
        <sz val="10"/>
        <rFont val="Arial"/>
        <family val="2"/>
      </rPr>
      <t xml:space="preserve">"                   Naqueles que não aderiram colocar " </t>
    </r>
    <r>
      <rPr>
        <b/>
        <sz val="10"/>
        <color rgb="FFC00000"/>
        <rFont val="Arial"/>
        <family val="2"/>
      </rPr>
      <t>Não Aderio ao Seguro</t>
    </r>
    <r>
      <rPr>
        <b/>
        <sz val="10"/>
        <rFont val="Arial"/>
        <family val="2"/>
      </rPr>
      <t xml:space="preserve">"                   </t>
    </r>
  </si>
  <si>
    <t>Capital das Frações a Segurar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</si>
</sst>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#,##0.00\ &quot;€&quot;"/>
    <numFmt numFmtId="166" formatCode="&quot;Prémio C/ FS&quot;\ \ \ \ \ \ \ #,##0.00\ &quot;€&quot;"/>
    <numFmt numFmtId="167" formatCode="&quot;Premio a Pagar&quot;\ \ \ \ \ \ \ #,##0.00\ &quot;€&quot;"/>
    <numFmt numFmtId="168" formatCode="0\ &quot;Dias&quot;"/>
    <numFmt numFmtId="169" formatCode="#,##0.00\ [$€-816]"/>
    <numFmt numFmtId="170" formatCode="#,##0\ &quot;€&quot;"/>
    <numFmt numFmtId="171" formatCode="0.000\ &quot;%&quot;"/>
    <numFmt numFmtId="172" formatCode="&quot;Prémio dos FS&quot;\ \ \ \ \ \ \ #,##0.00\ &quot;€&quot;"/>
    <numFmt numFmtId="173" formatCode="0\ &quot;Aderentes&quot;"/>
    <numFmt numFmtId="174" formatCode="&quot;C/FS&quot;\ \ \ 0.000\ &quot;%&quot;"/>
    <numFmt numFmtId="175" formatCode="&quot;Valor aconcelhado da Area Comum:&quot;\ #,##0.00\ &quot;€&quot;"/>
    <numFmt numFmtId="176" formatCode="0\ &quot;Com Crédor&quot;"/>
    <numFmt numFmtId="177" formatCode="&quot;Capital =  &quot;0.00%"/>
    <numFmt numFmtId="178" formatCode="&quot;Adesões =  &quot;0.00%"/>
    <numFmt numFmtId="179" formatCode="#\.000\ &quot; m2&quot;"/>
    <numFmt numFmtId="180" formatCode="&quot;Prémio S/ FS&quot;\ #,##0.00\ &quot;€&quot;"/>
    <numFmt numFmtId="181" formatCode="0.00000%"/>
    <numFmt numFmtId="182" formatCode="#,##0.00\ &quot;€&quot;\ &quot;/m2&quot;"/>
    <numFmt numFmtId="183" formatCode="mm\-yyyy;@"/>
    <numFmt numFmtId="184" formatCode="General\ &quot;Anos&quot;"/>
    <numFmt numFmtId="185" formatCode="&quot;Capital Seguro&quot;\ #,##0.00\ &quot;€&quot;"/>
    <numFmt numFmtId="186" formatCode="&quot;Todo o Edificio&quot;\ #,##0.00\ &quot;€&quot;"/>
    <numFmt numFmtId="187" formatCode="&quot;Total Frações&quot;\ General"/>
    <numFmt numFmtId="188" formatCode="&quot;Valor Aconcelhado, Só Area Comum:&quot;\ #,##0\ &quot;€&quot;;[Red]\-#,##0\ &quot;€&quot;"/>
    <numFmt numFmtId="189" formatCode="&quot;Valor Aconcelhado Todo o Edificio:&quot;\ #,##0\ &quot;€&quot;;[Red]\-#,##0\ &quot;€&quot;"/>
    <numFmt numFmtId="190" formatCode="&quot;Valor por m2:&quot;\ #,##0.00\ &quot;€&quot;"/>
    <numFmt numFmtId="191" formatCode="0.0%"/>
    <numFmt numFmtId="192" formatCode="0.00000000%"/>
    <numFmt numFmtId="193" formatCode="0.000000000%"/>
    <numFmt numFmtId="194" formatCode="&quot; Capital a Segurar  » &quot;\ #,##0.00\ &quot;€&quot;"/>
  </numFmts>
  <fonts count="9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Courier New"/>
      <family val="3"/>
    </font>
    <font>
      <b/>
      <sz val="12"/>
      <name val="Times New Roman"/>
      <family val="1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rgb="FF7030A0"/>
      <name val="Arial"/>
      <family val="2"/>
    </font>
    <font>
      <b/>
      <sz val="12"/>
      <color theme="5" tint="-0.249977111117893"/>
      <name val="Times New Roman"/>
      <family val="1"/>
    </font>
    <font>
      <b/>
      <sz val="12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14"/>
      <name val="Courier New"/>
      <family val="3"/>
    </font>
    <font>
      <b/>
      <u/>
      <sz val="10"/>
      <color indexed="48"/>
      <name val="Arial"/>
      <family val="2"/>
    </font>
    <font>
      <sz val="26"/>
      <color theme="6" tint="-0.499984740745262"/>
      <name val="Algerian"/>
      <family val="5"/>
    </font>
    <font>
      <b/>
      <sz val="10"/>
      <color rgb="FF0070C0"/>
      <name val="Arial"/>
      <family val="2"/>
    </font>
    <font>
      <b/>
      <sz val="12"/>
      <name val="Arial"/>
      <family val="2"/>
    </font>
    <font>
      <b/>
      <sz val="12"/>
      <color theme="9" tint="-0.499984740745262"/>
      <name val="Arial"/>
      <family val="2"/>
    </font>
    <font>
      <b/>
      <sz val="14"/>
      <color rgb="FF7030A0"/>
      <name val="Arial"/>
      <family val="2"/>
    </font>
    <font>
      <b/>
      <sz val="12"/>
      <color rgb="FFC00000"/>
      <name val="Arial"/>
      <family val="2"/>
    </font>
    <font>
      <b/>
      <sz val="9"/>
      <color indexed="12"/>
      <name val="Arial"/>
      <family val="2"/>
    </font>
    <font>
      <b/>
      <sz val="14"/>
      <color rgb="FFFF0000"/>
      <name val="Arial"/>
      <family val="2"/>
    </font>
    <font>
      <sz val="10"/>
      <name val="Arial"/>
      <family val="2"/>
    </font>
    <font>
      <b/>
      <sz val="10"/>
      <color indexed="12"/>
      <name val="Arial Narrow"/>
      <family val="2"/>
    </font>
    <font>
      <b/>
      <sz val="12"/>
      <color rgb="FF0070C0"/>
      <name val="Times New Roman"/>
      <family val="1"/>
    </font>
    <font>
      <b/>
      <u/>
      <sz val="10"/>
      <color rgb="FF0070C0"/>
      <name val="Arial"/>
      <family val="2"/>
    </font>
    <font>
      <b/>
      <sz val="12"/>
      <color theme="8" tint="-0.499984740745262"/>
      <name val="Arial"/>
      <family val="2"/>
    </font>
    <font>
      <b/>
      <sz val="11"/>
      <color theme="5" tint="-0.249977111117893"/>
      <name val="Times New Roman"/>
      <family val="1"/>
    </font>
    <font>
      <b/>
      <sz val="10"/>
      <color rgb="FFC00000"/>
      <name val="Arial"/>
      <family val="2"/>
    </font>
    <font>
      <b/>
      <sz val="14"/>
      <color rgb="FFC00000"/>
      <name val="Arial"/>
      <family val="2"/>
    </font>
    <font>
      <b/>
      <sz val="11"/>
      <color indexed="12"/>
      <name val="Arial Narrow"/>
      <family val="2"/>
    </font>
    <font>
      <b/>
      <sz val="10"/>
      <color theme="0" tint="-0.14999847407452621"/>
      <name val="Arial"/>
      <family val="2"/>
    </font>
    <font>
      <b/>
      <sz val="12"/>
      <color rgb="FFFFFFCC"/>
      <name val="Times New Roman"/>
      <family val="1"/>
    </font>
    <font>
      <b/>
      <sz val="11"/>
      <color rgb="FFFF0000"/>
      <name val="Arial"/>
      <family val="2"/>
    </font>
    <font>
      <b/>
      <sz val="10"/>
      <color theme="5" tint="-0.249977111117893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 Narrow"/>
      <family val="2"/>
    </font>
    <font>
      <b/>
      <u/>
      <sz val="12"/>
      <color rgb="FF0070C0"/>
      <name val="Arial"/>
      <family val="2"/>
    </font>
    <font>
      <b/>
      <sz val="10"/>
      <color rgb="FF002060"/>
      <name val="Arial"/>
      <family val="2"/>
    </font>
    <font>
      <b/>
      <sz val="12"/>
      <color theme="6" tint="-0.499984740745262"/>
      <name val="Arial"/>
      <family val="2"/>
    </font>
    <font>
      <b/>
      <sz val="12"/>
      <color rgb="FF7030A0"/>
      <name val="Times New Roman"/>
      <family val="1"/>
    </font>
    <font>
      <b/>
      <sz val="10"/>
      <color rgb="FF7030A0"/>
      <name val="Times New Roman"/>
      <family val="1"/>
    </font>
    <font>
      <b/>
      <sz val="12"/>
      <color theme="7" tint="-0.499984740745262"/>
      <name val="Arial"/>
      <family val="2"/>
    </font>
    <font>
      <b/>
      <sz val="10"/>
      <color theme="6" tint="-0.499984740745262"/>
      <name val="Arial"/>
      <family val="2"/>
    </font>
    <font>
      <b/>
      <sz val="10"/>
      <color theme="6" tint="-0.499984740745262"/>
      <name val="Times New Roman"/>
      <family val="1"/>
    </font>
    <font>
      <b/>
      <sz val="18"/>
      <color rgb="FFFF0000"/>
      <name val="Arial"/>
      <family val="2"/>
    </font>
    <font>
      <b/>
      <sz val="22"/>
      <color rgb="FFFF0000"/>
      <name val="Arial"/>
      <family val="2"/>
    </font>
    <font>
      <b/>
      <sz val="16"/>
      <color rgb="FFC00000"/>
      <name val="Arial"/>
      <family val="2"/>
    </font>
    <font>
      <b/>
      <sz val="16"/>
      <color rgb="FF7030A0"/>
      <name val="Arial"/>
      <family val="2"/>
    </font>
    <font>
      <b/>
      <sz val="14"/>
      <color theme="9" tint="-0.499984740745262"/>
      <name val="Arial"/>
      <family val="2"/>
    </font>
    <font>
      <b/>
      <sz val="11"/>
      <color rgb="FF0070C0"/>
      <name val="Times New Roman"/>
      <family val="1"/>
    </font>
    <font>
      <b/>
      <sz val="10"/>
      <color theme="2"/>
      <name val="Arial"/>
      <family val="2"/>
    </font>
    <font>
      <b/>
      <sz val="12"/>
      <color rgb="FF002060"/>
      <name val="Arial Narrow"/>
      <family val="2"/>
    </font>
    <font>
      <b/>
      <sz val="12"/>
      <color rgb="FF002060"/>
      <name val="Arial"/>
      <family val="2"/>
    </font>
    <font>
      <b/>
      <u/>
      <sz val="11"/>
      <color rgb="FF002060"/>
      <name val="Arial Narrow"/>
      <family val="2"/>
    </font>
    <font>
      <b/>
      <sz val="12"/>
      <color theme="9" tint="-0.499984740745262"/>
      <name val="Times New Roman"/>
      <family val="1"/>
    </font>
    <font>
      <b/>
      <sz val="10"/>
      <color theme="9" tint="-0.499984740745262"/>
      <name val="Times New Roman"/>
      <family val="1"/>
    </font>
    <font>
      <b/>
      <sz val="10"/>
      <color theme="9" tint="-0.499984740745262"/>
      <name val="Arial"/>
      <family val="2"/>
    </font>
    <font>
      <b/>
      <sz val="14"/>
      <color theme="6" tint="-0.499984740745262"/>
      <name val="Arial"/>
      <family val="2"/>
    </font>
    <font>
      <b/>
      <sz val="12"/>
      <color theme="6" tint="-0.499984740745262"/>
      <name val="Times New Roman"/>
      <family val="1"/>
    </font>
    <font>
      <b/>
      <sz val="11"/>
      <color theme="0"/>
      <name val="Arial Narrow"/>
      <family val="2"/>
    </font>
    <font>
      <b/>
      <sz val="16"/>
      <color rgb="FF0070C0"/>
      <name val="Arial"/>
      <family val="2"/>
    </font>
    <font>
      <b/>
      <sz val="9"/>
      <color rgb="FF002060"/>
      <name val="Arial"/>
      <family val="2"/>
    </font>
    <font>
      <b/>
      <sz val="10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u/>
      <sz val="12"/>
      <color rgb="FF0070C0"/>
      <name val="Arial Narrow"/>
      <family val="2"/>
    </font>
    <font>
      <b/>
      <sz val="18"/>
      <color theme="8" tint="-0.499984740745262"/>
      <name val="Arial"/>
      <family val="2"/>
    </font>
    <font>
      <b/>
      <sz val="10"/>
      <color theme="7" tint="-0.499984740745262"/>
      <name val="Arial"/>
      <family val="2"/>
    </font>
    <font>
      <b/>
      <sz val="16"/>
      <color rgb="FF002060"/>
      <name val="Arial"/>
      <family val="2"/>
    </font>
    <font>
      <b/>
      <sz val="11"/>
      <name val="Arial"/>
      <family val="2"/>
    </font>
    <font>
      <b/>
      <sz val="10"/>
      <color rgb="FF002060"/>
      <name val="Arial Narrow"/>
      <family val="2"/>
    </font>
    <font>
      <b/>
      <sz val="10"/>
      <color theme="0"/>
      <name val="Times New Roman"/>
      <family val="1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color theme="1"/>
      <name val="Arial"/>
      <family val="2"/>
    </font>
    <font>
      <b/>
      <sz val="15"/>
      <color rgb="FF0070C0"/>
      <name val="Arial"/>
      <family val="2"/>
    </font>
    <font>
      <b/>
      <u/>
      <sz val="11"/>
      <color theme="6" tint="-0.499984740745262"/>
      <name val="Arial"/>
      <family val="2"/>
    </font>
    <font>
      <sz val="10"/>
      <color rgb="FFC0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Times New Roman"/>
      <family val="1"/>
    </font>
    <font>
      <b/>
      <sz val="16"/>
      <color rgb="FFFF0000"/>
      <name val="Times New Roman"/>
      <family val="1"/>
    </font>
    <font>
      <sz val="16"/>
      <name val="Arial"/>
      <family val="2"/>
    </font>
    <font>
      <b/>
      <sz val="16"/>
      <name val="Courier New"/>
      <family val="3"/>
    </font>
    <font>
      <b/>
      <sz val="14"/>
      <color rgb="FFFF0000"/>
      <name val="Times New Roman"/>
      <family val="1"/>
    </font>
    <font>
      <sz val="16"/>
      <color rgb="FFFF0000"/>
      <name val="Arial"/>
      <family val="2"/>
    </font>
    <font>
      <b/>
      <sz val="12"/>
      <color rgb="FF0000FF"/>
      <name val="Arial"/>
      <family val="2"/>
    </font>
    <font>
      <sz val="12"/>
      <color rgb="FFC00000"/>
      <name val="Arial"/>
      <family val="2"/>
    </font>
    <font>
      <b/>
      <sz val="16"/>
      <color rgb="FFFF0000"/>
      <name val="Arial"/>
      <family val="2"/>
    </font>
    <font>
      <sz val="12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  <fill>
      <patternFill patternType="lightHorizontal"/>
    </fill>
    <fill>
      <patternFill patternType="gray0625">
        <fgColor indexed="9"/>
        <bgColor theme="6" tint="0.79998168889431442"/>
      </patternFill>
    </fill>
    <fill>
      <patternFill patternType="lightHorizontal">
        <bgColor indexed="9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rgb="FFFFFFCC"/>
        <b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0.79998168889431442"/>
        <bgColor indexed="64"/>
      </patternFill>
    </fill>
    <fill>
      <patternFill patternType="solid">
        <fgColor theme="0" tint="0.79998168889431442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gray0625">
        <fgColor indexed="9"/>
        <bgColor theme="6" tint="0.59999389629810485"/>
      </patternFill>
    </fill>
    <fill>
      <patternFill patternType="gray0625">
        <fgColor indexed="9"/>
        <bgColor theme="4" tint="0.59999389629810485"/>
      </patternFill>
    </fill>
    <fill>
      <patternFill patternType="gray0625">
        <fgColor indexed="9"/>
        <bgColor rgb="FFFFC000"/>
      </patternFill>
    </fill>
    <fill>
      <patternFill patternType="solid">
        <fgColor rgb="FFFFC000"/>
        <bgColor indexed="26"/>
      </patternFill>
    </fill>
    <fill>
      <patternFill patternType="gray0625">
        <fgColor indexed="9"/>
        <bgColor theme="9" tint="0.59999389629810485"/>
      </patternFill>
    </fill>
    <fill>
      <patternFill patternType="solid">
        <fgColor theme="8" tint="0.79998168889431442"/>
        <bgColor indexed="26"/>
      </patternFill>
    </fill>
    <fill>
      <patternFill patternType="gray0625">
        <fgColor indexed="9"/>
        <bgColor theme="8" tint="0.79998168889431442"/>
      </patternFill>
    </fill>
    <fill>
      <patternFill patternType="solid">
        <fgColor rgb="FFCCFF99"/>
        <bgColor indexed="64"/>
      </patternFill>
    </fill>
    <fill>
      <patternFill patternType="gray0625">
        <fgColor indexed="9"/>
        <bgColor rgb="FFCCFF99"/>
      </patternFill>
    </fill>
    <fill>
      <patternFill patternType="solid">
        <fgColor rgb="FFCCFFCC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indexed="9"/>
        <bgColor theme="0" tint="-4.9989318521683403E-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8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theme="6" tint="-0.499984740745262"/>
      </right>
      <top style="double">
        <color theme="6" tint="-0.499984740745262"/>
      </top>
      <bottom style="double">
        <color theme="6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theme="6" tint="-0.49998474074526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theme="6" tint="-0.499984740745262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theme="6" tint="-0.499984740745262"/>
      </bottom>
      <diagonal/>
    </border>
    <border>
      <left/>
      <right/>
      <top style="medium">
        <color indexed="64"/>
      </top>
      <bottom style="double">
        <color theme="6" tint="-0.499984740745262"/>
      </bottom>
      <diagonal/>
    </border>
    <border>
      <left/>
      <right style="double">
        <color theme="6" tint="-0.499984740745262"/>
      </right>
      <top style="medium">
        <color indexed="64"/>
      </top>
      <bottom style="double">
        <color theme="6" tint="-0.499984740745262"/>
      </bottom>
      <diagonal/>
    </border>
    <border>
      <left style="double">
        <color theme="6" tint="-0.499984740745262"/>
      </left>
      <right/>
      <top style="medium">
        <color indexed="64"/>
      </top>
      <bottom style="double">
        <color theme="6" tint="-0.499984740745262"/>
      </bottom>
      <diagonal/>
    </border>
    <border>
      <left style="medium">
        <color indexed="64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</cellStyleXfs>
  <cellXfs count="411">
    <xf numFmtId="0" fontId="0" fillId="0" borderId="0" xfId="0"/>
    <xf numFmtId="0" fontId="2" fillId="2" borderId="0" xfId="0" applyFont="1" applyFill="1" applyBorder="1" applyProtection="1"/>
    <xf numFmtId="0" fontId="2" fillId="0" borderId="0" xfId="0" applyFont="1" applyBorder="1" applyProtection="1"/>
    <xf numFmtId="0" fontId="2" fillId="2" borderId="0" xfId="0" applyFont="1" applyFill="1" applyBorder="1" applyAlignment="1" applyProtection="1"/>
    <xf numFmtId="0" fontId="2" fillId="0" borderId="0" xfId="0" applyFont="1" applyBorder="1" applyAlignment="1" applyProtection="1"/>
    <xf numFmtId="0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165" fontId="8" fillId="6" borderId="15" xfId="0" applyNumberFormat="1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/>
    </xf>
    <xf numFmtId="0" fontId="13" fillId="4" borderId="13" xfId="0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/>
    </xf>
    <xf numFmtId="0" fontId="13" fillId="4" borderId="6" xfId="0" applyFont="1" applyFill="1" applyBorder="1" applyAlignment="1" applyProtection="1">
      <alignment horizontal="center"/>
    </xf>
    <xf numFmtId="0" fontId="13" fillId="13" borderId="8" xfId="0" applyFont="1" applyFill="1" applyBorder="1" applyAlignment="1" applyProtection="1">
      <alignment horizontal="center"/>
    </xf>
    <xf numFmtId="0" fontId="4" fillId="5" borderId="19" xfId="0" applyFont="1" applyFill="1" applyBorder="1" applyAlignment="1" applyProtection="1">
      <alignment vertical="top" wrapText="1"/>
    </xf>
    <xf numFmtId="165" fontId="8" fillId="6" borderId="16" xfId="0" applyNumberFormat="1" applyFont="1" applyFill="1" applyBorder="1" applyAlignment="1" applyProtection="1">
      <alignment vertical="top" wrapText="1"/>
    </xf>
    <xf numFmtId="0" fontId="2" fillId="2" borderId="5" xfId="0" applyFont="1" applyFill="1" applyBorder="1" applyProtection="1"/>
    <xf numFmtId="0" fontId="13" fillId="14" borderId="9" xfId="0" applyFont="1" applyFill="1" applyBorder="1" applyAlignment="1" applyProtection="1">
      <alignment horizontal="center"/>
    </xf>
    <xf numFmtId="0" fontId="13" fillId="15" borderId="29" xfId="0" applyFont="1" applyFill="1" applyBorder="1" applyAlignment="1" applyProtection="1">
      <alignment horizontal="center"/>
    </xf>
    <xf numFmtId="0" fontId="13" fillId="15" borderId="30" xfId="0" applyFont="1" applyFill="1" applyBorder="1" applyAlignment="1" applyProtection="1">
      <alignment horizontal="center"/>
    </xf>
    <xf numFmtId="0" fontId="15" fillId="12" borderId="31" xfId="0" applyFont="1" applyFill="1" applyBorder="1" applyAlignment="1" applyProtection="1">
      <alignment horizontal="center" vertical="center" wrapText="1"/>
    </xf>
    <xf numFmtId="0" fontId="5" fillId="4" borderId="8" xfId="0" applyNumberFormat="1" applyFont="1" applyFill="1" applyBorder="1" applyAlignment="1" applyProtection="1">
      <alignment horizontal="center" vertical="center"/>
    </xf>
    <xf numFmtId="165" fontId="5" fillId="4" borderId="9" xfId="0" applyNumberFormat="1" applyFont="1" applyFill="1" applyBorder="1" applyAlignment="1" applyProtection="1"/>
    <xf numFmtId="165" fontId="5" fillId="4" borderId="8" xfId="0" applyNumberFormat="1" applyFont="1" applyFill="1" applyBorder="1" applyAlignment="1" applyProtection="1"/>
    <xf numFmtId="0" fontId="2" fillId="2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0" borderId="0" xfId="0" applyFont="1" applyFill="1" applyBorder="1" applyAlignment="1" applyProtection="1">
      <alignment horizontal="right" vertical="center"/>
    </xf>
    <xf numFmtId="0" fontId="16" fillId="20" borderId="26" xfId="0" applyFont="1" applyFill="1" applyBorder="1" applyAlignment="1" applyProtection="1">
      <alignment horizontal="center"/>
    </xf>
    <xf numFmtId="0" fontId="2" fillId="20" borderId="0" xfId="0" applyFont="1" applyFill="1" applyBorder="1" applyProtection="1"/>
    <xf numFmtId="0" fontId="4" fillId="20" borderId="4" xfId="0" applyFont="1" applyFill="1" applyBorder="1" applyAlignment="1" applyProtection="1">
      <alignment horizontal="right"/>
    </xf>
    <xf numFmtId="0" fontId="2" fillId="20" borderId="4" xfId="0" applyFont="1" applyFill="1" applyBorder="1" applyAlignment="1" applyProtection="1">
      <alignment horizontal="right"/>
    </xf>
    <xf numFmtId="14" fontId="2" fillId="20" borderId="27" xfId="0" applyNumberFormat="1" applyFont="1" applyFill="1" applyBorder="1" applyAlignment="1" applyProtection="1">
      <alignment horizontal="center" vertical="center"/>
      <protection locked="0"/>
    </xf>
    <xf numFmtId="0" fontId="2" fillId="20" borderId="36" xfId="0" applyFont="1" applyFill="1" applyBorder="1" applyAlignment="1" applyProtection="1">
      <alignment horizontal="center"/>
    </xf>
    <xf numFmtId="0" fontId="2" fillId="20" borderId="36" xfId="0" applyFont="1" applyFill="1" applyBorder="1" applyProtection="1"/>
    <xf numFmtId="3" fontId="20" fillId="19" borderId="27" xfId="0" applyNumberFormat="1" applyFont="1" applyFill="1" applyBorder="1" applyAlignment="1" applyProtection="1">
      <alignment horizontal="center" vertical="center"/>
      <protection locked="0"/>
    </xf>
    <xf numFmtId="3" fontId="20" fillId="19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0" xfId="5"/>
    <xf numFmtId="1" fontId="17" fillId="20" borderId="0" xfId="0" applyNumberFormat="1" applyFont="1" applyFill="1" applyBorder="1" applyAlignment="1" applyProtection="1">
      <alignment horizontal="left"/>
    </xf>
    <xf numFmtId="165" fontId="27" fillId="4" borderId="0" xfId="0" applyNumberFormat="1" applyFont="1" applyFill="1" applyBorder="1" applyAlignment="1" applyProtection="1"/>
    <xf numFmtId="0" fontId="13" fillId="4" borderId="43" xfId="0" applyFont="1" applyFill="1" applyBorder="1" applyAlignment="1" applyProtection="1">
      <alignment horizontal="center"/>
    </xf>
    <xf numFmtId="0" fontId="13" fillId="4" borderId="44" xfId="0" applyFont="1" applyFill="1" applyBorder="1" applyAlignment="1" applyProtection="1">
      <alignment horizontal="center"/>
    </xf>
    <xf numFmtId="177" fontId="31" fillId="11" borderId="32" xfId="3" applyNumberFormat="1" applyFont="1" applyFill="1" applyBorder="1" applyAlignment="1" applyProtection="1">
      <alignment horizontal="center" vertical="center"/>
    </xf>
    <xf numFmtId="0" fontId="13" fillId="4" borderId="16" xfId="0" applyFont="1" applyFill="1" applyBorder="1" applyAlignment="1" applyProtection="1">
      <alignment horizontal="center"/>
    </xf>
    <xf numFmtId="0" fontId="13" fillId="15" borderId="17" xfId="0" applyFont="1" applyFill="1" applyBorder="1" applyAlignment="1" applyProtection="1">
      <alignment horizontal="center"/>
    </xf>
    <xf numFmtId="0" fontId="7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49" xfId="0" applyFont="1" applyFill="1" applyBorder="1" applyAlignment="1" applyProtection="1">
      <alignment horizontal="right"/>
    </xf>
    <xf numFmtId="0" fontId="2" fillId="20" borderId="9" xfId="0" applyFont="1" applyFill="1" applyBorder="1" applyAlignment="1" applyProtection="1">
      <alignment horizontal="right"/>
    </xf>
    <xf numFmtId="172" fontId="36" fillId="12" borderId="18" xfId="0" applyNumberFormat="1" applyFont="1" applyFill="1" applyBorder="1" applyAlignment="1" applyProtection="1">
      <alignment horizontal="center" vertical="top"/>
    </xf>
    <xf numFmtId="0" fontId="37" fillId="2" borderId="0" xfId="0" applyFont="1" applyFill="1" applyBorder="1" applyAlignment="1" applyProtection="1">
      <alignment horizontal="center"/>
    </xf>
    <xf numFmtId="0" fontId="37" fillId="0" borderId="0" xfId="0" applyFont="1" applyBorder="1" applyAlignment="1" applyProtection="1">
      <alignment horizontal="center"/>
    </xf>
    <xf numFmtId="178" fontId="38" fillId="11" borderId="32" xfId="3" applyNumberFormat="1" applyFont="1" applyFill="1" applyBorder="1" applyAlignment="1" applyProtection="1">
      <alignment horizontal="center" vertical="center"/>
    </xf>
    <xf numFmtId="165" fontId="29" fillId="20" borderId="47" xfId="4" applyNumberFormat="1" applyFont="1" applyFill="1" applyBorder="1" applyAlignment="1" applyProtection="1">
      <alignment horizontal="left" vertical="center"/>
    </xf>
    <xf numFmtId="165" fontId="40" fillId="22" borderId="0" xfId="0" applyNumberFormat="1" applyFont="1" applyFill="1" applyBorder="1" applyAlignment="1" applyProtection="1"/>
    <xf numFmtId="0" fontId="39" fillId="22" borderId="11" xfId="0" applyFont="1" applyFill="1" applyBorder="1" applyAlignment="1" applyProtection="1">
      <alignment horizontal="center"/>
    </xf>
    <xf numFmtId="0" fontId="39" fillId="22" borderId="8" xfId="0" applyFont="1" applyFill="1" applyBorder="1" applyAlignment="1" applyProtection="1">
      <alignment horizontal="center"/>
    </xf>
    <xf numFmtId="184" fontId="41" fillId="0" borderId="51" xfId="0" applyNumberFormat="1" applyFont="1" applyBorder="1" applyAlignment="1" applyProtection="1">
      <alignment horizontal="center" vertical="center" wrapText="1"/>
    </xf>
    <xf numFmtId="0" fontId="42" fillId="14" borderId="8" xfId="0" applyNumberFormat="1" applyFont="1" applyFill="1" applyBorder="1" applyAlignment="1" applyProtection="1">
      <alignment horizontal="center" vertical="center"/>
    </xf>
    <xf numFmtId="0" fontId="42" fillId="23" borderId="8" xfId="0" applyNumberFormat="1" applyFont="1" applyFill="1" applyBorder="1" applyAlignment="1" applyProtection="1">
      <alignment horizontal="center" vertical="center"/>
    </xf>
    <xf numFmtId="0" fontId="46" fillId="11" borderId="32" xfId="0" applyFont="1" applyFill="1" applyBorder="1" applyAlignment="1" applyProtection="1">
      <alignment horizontal="center"/>
    </xf>
    <xf numFmtId="181" fontId="46" fillId="11" borderId="10" xfId="0" applyNumberFormat="1" applyFont="1" applyFill="1" applyBorder="1" applyAlignment="1" applyProtection="1">
      <alignment horizontal="center" vertical="center"/>
    </xf>
    <xf numFmtId="0" fontId="23" fillId="11" borderId="32" xfId="0" applyFont="1" applyFill="1" applyBorder="1" applyAlignment="1" applyProtection="1">
      <alignment horizontal="center"/>
    </xf>
    <xf numFmtId="181" fontId="23" fillId="11" borderId="10" xfId="0" applyNumberFormat="1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>
      <alignment horizontal="right"/>
    </xf>
    <xf numFmtId="0" fontId="32" fillId="0" borderId="0" xfId="0" applyFont="1" applyBorder="1" applyAlignment="1" applyProtection="1">
      <alignment horizontal="right"/>
    </xf>
    <xf numFmtId="165" fontId="33" fillId="19" borderId="10" xfId="0" applyNumberFormat="1" applyFont="1" applyFill="1" applyBorder="1" applyAlignment="1" applyProtection="1">
      <alignment horizontal="center" vertical="center"/>
      <protection locked="0"/>
    </xf>
    <xf numFmtId="165" fontId="14" fillId="26" borderId="15" xfId="0" applyNumberFormat="1" applyFont="1" applyFill="1" applyBorder="1" applyAlignment="1" applyProtection="1">
      <alignment horizontal="right" vertical="top" wrapText="1"/>
    </xf>
    <xf numFmtId="0" fontId="47" fillId="2" borderId="0" xfId="0" applyFont="1" applyFill="1" applyBorder="1" applyAlignment="1" applyProtection="1">
      <alignment horizontal="right"/>
    </xf>
    <xf numFmtId="0" fontId="47" fillId="0" borderId="0" xfId="0" applyFont="1" applyBorder="1" applyAlignment="1" applyProtection="1">
      <alignment horizontal="right"/>
    </xf>
    <xf numFmtId="165" fontId="48" fillId="26" borderId="8" xfId="0" applyNumberFormat="1" applyFont="1" applyFill="1" applyBorder="1" applyAlignment="1" applyProtection="1">
      <alignment horizontal="right" vertical="top" wrapText="1"/>
    </xf>
    <xf numFmtId="165" fontId="8" fillId="27" borderId="18" xfId="0" applyNumberFormat="1" applyFont="1" applyFill="1" applyBorder="1" applyAlignment="1" applyProtection="1">
      <alignment horizontal="center" vertical="center" wrapText="1"/>
    </xf>
    <xf numFmtId="165" fontId="5" fillId="18" borderId="12" xfId="0" applyNumberFormat="1" applyFont="1" applyFill="1" applyBorder="1" applyAlignment="1" applyProtection="1">
      <alignment horizontal="center" vertical="center"/>
    </xf>
    <xf numFmtId="165" fontId="5" fillId="28" borderId="3" xfId="0" applyNumberFormat="1" applyFont="1" applyFill="1" applyBorder="1" applyAlignment="1" applyProtection="1">
      <alignment horizontal="center" vertical="center"/>
    </xf>
    <xf numFmtId="165" fontId="8" fillId="29" borderId="8" xfId="0" applyNumberFormat="1" applyFont="1" applyFill="1" applyBorder="1" applyAlignment="1" applyProtection="1">
      <alignment horizontal="center" vertical="center" wrapText="1"/>
    </xf>
    <xf numFmtId="165" fontId="8" fillId="27" borderId="42" xfId="0" applyNumberFormat="1" applyFont="1" applyFill="1" applyBorder="1" applyAlignment="1" applyProtection="1">
      <alignment horizontal="center" vertical="center" wrapText="1"/>
    </xf>
    <xf numFmtId="0" fontId="44" fillId="5" borderId="52" xfId="0" applyFont="1" applyFill="1" applyBorder="1" applyAlignment="1" applyProtection="1">
      <alignment horizontal="center" vertical="top" wrapText="1"/>
    </xf>
    <xf numFmtId="0" fontId="44" fillId="5" borderId="53" xfId="0" applyFont="1" applyFill="1" applyBorder="1" applyAlignment="1" applyProtection="1">
      <alignment horizontal="center" vertical="top" wrapText="1"/>
    </xf>
    <xf numFmtId="0" fontId="44" fillId="5" borderId="25" xfId="0" applyFont="1" applyFill="1" applyBorder="1" applyAlignment="1" applyProtection="1">
      <alignment horizontal="center" vertical="top" wrapText="1"/>
    </xf>
    <xf numFmtId="165" fontId="11" fillId="30" borderId="12" xfId="0" applyNumberFormat="1" applyFont="1" applyFill="1" applyBorder="1" applyAlignment="1" applyProtection="1">
      <alignment horizontal="center"/>
    </xf>
    <xf numFmtId="165" fontId="45" fillId="31" borderId="8" xfId="0" applyNumberFormat="1" applyFont="1" applyFill="1" applyBorder="1" applyAlignment="1" applyProtection="1">
      <alignment horizontal="center" vertical="top" wrapText="1"/>
    </xf>
    <xf numFmtId="165" fontId="11" fillId="15" borderId="15" xfId="0" applyNumberFormat="1" applyFont="1" applyFill="1" applyBorder="1" applyAlignment="1" applyProtection="1"/>
    <xf numFmtId="0" fontId="43" fillId="24" borderId="32" xfId="0" applyFont="1" applyFill="1" applyBorder="1" applyAlignment="1" applyProtection="1">
      <alignment horizontal="center" vertical="center"/>
    </xf>
    <xf numFmtId="0" fontId="23" fillId="24" borderId="32" xfId="0" applyFont="1" applyFill="1" applyBorder="1" applyAlignment="1" applyProtection="1">
      <alignment horizontal="center" vertical="center"/>
    </xf>
    <xf numFmtId="165" fontId="48" fillId="33" borderId="8" xfId="0" applyNumberFormat="1" applyFont="1" applyFill="1" applyBorder="1" applyAlignment="1" applyProtection="1">
      <alignment horizontal="right" vertical="top" wrapText="1"/>
    </xf>
    <xf numFmtId="165" fontId="14" fillId="33" borderId="15" xfId="0" applyNumberFormat="1" applyFont="1" applyFill="1" applyBorder="1" applyAlignment="1" applyProtection="1">
      <alignment horizontal="right" vertical="top" wrapText="1"/>
    </xf>
    <xf numFmtId="0" fontId="43" fillId="32" borderId="32" xfId="0" applyFont="1" applyFill="1" applyBorder="1" applyAlignment="1" applyProtection="1">
      <alignment horizontal="center" vertical="center"/>
    </xf>
    <xf numFmtId="0" fontId="23" fillId="32" borderId="32" xfId="0" applyFont="1" applyFill="1" applyBorder="1" applyAlignment="1" applyProtection="1">
      <alignment horizontal="center" vertical="center"/>
    </xf>
    <xf numFmtId="171" fontId="30" fillId="2" borderId="0" xfId="0" applyNumberFormat="1" applyFont="1" applyFill="1" applyBorder="1" applyAlignment="1" applyProtection="1">
      <alignment horizontal="center" vertical="center"/>
    </xf>
    <xf numFmtId="174" fontId="21" fillId="2" borderId="0" xfId="0" applyNumberFormat="1" applyFont="1" applyFill="1" applyBorder="1" applyAlignment="1" applyProtection="1">
      <alignment horizontal="center" vertical="center"/>
    </xf>
    <xf numFmtId="0" fontId="55" fillId="2" borderId="0" xfId="0" applyFont="1" applyFill="1" applyBorder="1" applyAlignment="1" applyProtection="1">
      <alignment horizontal="right"/>
    </xf>
    <xf numFmtId="10" fontId="19" fillId="0" borderId="0" xfId="3" applyNumberFormat="1" applyFont="1" applyBorder="1" applyAlignment="1" applyProtection="1">
      <alignment horizontal="left"/>
    </xf>
    <xf numFmtId="10" fontId="55" fillId="2" borderId="0" xfId="3" applyNumberFormat="1" applyFont="1" applyFill="1" applyBorder="1" applyAlignment="1" applyProtection="1">
      <alignment horizontal="left"/>
    </xf>
    <xf numFmtId="180" fontId="34" fillId="12" borderId="28" xfId="1" applyNumberFormat="1" applyFont="1" applyFill="1" applyBorder="1" applyAlignment="1" applyProtection="1">
      <alignment horizontal="center" vertical="top"/>
    </xf>
    <xf numFmtId="166" fontId="34" fillId="12" borderId="28" xfId="1" applyNumberFormat="1" applyFont="1" applyFill="1" applyBorder="1" applyAlignment="1" applyProtection="1">
      <alignment horizontal="center" vertical="top"/>
    </xf>
    <xf numFmtId="170" fontId="23" fillId="24" borderId="10" xfId="0" applyNumberFormat="1" applyFont="1" applyFill="1" applyBorder="1" applyAlignment="1" applyProtection="1">
      <alignment horizontal="center" vertical="center"/>
    </xf>
    <xf numFmtId="170" fontId="43" fillId="24" borderId="10" xfId="0" applyNumberFormat="1" applyFont="1" applyFill="1" applyBorder="1" applyAlignment="1" applyProtection="1">
      <alignment horizontal="center" vertical="center"/>
    </xf>
    <xf numFmtId="165" fontId="43" fillId="32" borderId="10" xfId="0" applyNumberFormat="1" applyFont="1" applyFill="1" applyBorder="1" applyAlignment="1" applyProtection="1">
      <alignment horizontal="center" vertical="center"/>
    </xf>
    <xf numFmtId="165" fontId="23" fillId="32" borderId="10" xfId="0" applyNumberFormat="1" applyFont="1" applyFill="1" applyBorder="1" applyAlignment="1" applyProtection="1">
      <alignment horizontal="center" vertical="center"/>
    </xf>
    <xf numFmtId="0" fontId="4" fillId="5" borderId="20" xfId="0" applyFont="1" applyFill="1" applyBorder="1" applyAlignment="1" applyProtection="1">
      <alignment vertical="top" wrapText="1"/>
    </xf>
    <xf numFmtId="0" fontId="4" fillId="5" borderId="21" xfId="0" applyFont="1" applyFill="1" applyBorder="1" applyAlignment="1" applyProtection="1">
      <alignment vertical="top" wrapText="1"/>
    </xf>
    <xf numFmtId="0" fontId="2" fillId="2" borderId="4" xfId="0" applyFont="1" applyFill="1" applyBorder="1" applyProtection="1"/>
    <xf numFmtId="0" fontId="21" fillId="11" borderId="32" xfId="0" applyFont="1" applyFill="1" applyBorder="1" applyAlignment="1" applyProtection="1">
      <alignment horizontal="center"/>
    </xf>
    <xf numFmtId="165" fontId="53" fillId="11" borderId="10" xfId="0" applyNumberFormat="1" applyFont="1" applyFill="1" applyBorder="1" applyAlignment="1" applyProtection="1">
      <alignment horizontal="center" vertical="center"/>
    </xf>
    <xf numFmtId="0" fontId="21" fillId="11" borderId="32" xfId="0" applyFont="1" applyFill="1" applyBorder="1" applyAlignment="1" applyProtection="1">
      <alignment horizontal="center" vertical="center"/>
    </xf>
    <xf numFmtId="170" fontId="21" fillId="11" borderId="10" xfId="0" applyNumberFormat="1" applyFont="1" applyFill="1" applyBorder="1" applyAlignment="1" applyProtection="1">
      <alignment horizontal="center" vertical="center"/>
    </xf>
    <xf numFmtId="0" fontId="59" fillId="5" borderId="53" xfId="0" applyFont="1" applyFill="1" applyBorder="1" applyAlignment="1" applyProtection="1">
      <alignment horizontal="center" vertical="top" wrapText="1"/>
    </xf>
    <xf numFmtId="165" fontId="60" fillId="25" borderId="8" xfId="0" applyNumberFormat="1" applyFont="1" applyFill="1" applyBorder="1" applyAlignment="1" applyProtection="1">
      <alignment horizontal="right" vertical="top" wrapText="1"/>
    </xf>
    <xf numFmtId="0" fontId="61" fillId="2" borderId="0" xfId="0" applyFont="1" applyFill="1" applyBorder="1" applyAlignment="1" applyProtection="1">
      <alignment horizontal="right"/>
    </xf>
    <xf numFmtId="0" fontId="61" fillId="0" borderId="0" xfId="0" applyFont="1" applyBorder="1" applyAlignment="1" applyProtection="1">
      <alignment horizontal="right"/>
    </xf>
    <xf numFmtId="0" fontId="43" fillId="11" borderId="32" xfId="0" applyFont="1" applyFill="1" applyBorder="1" applyAlignment="1" applyProtection="1">
      <alignment horizontal="center"/>
    </xf>
    <xf numFmtId="165" fontId="62" fillId="11" borderId="10" xfId="0" applyNumberFormat="1" applyFont="1" applyFill="1" applyBorder="1" applyAlignment="1" applyProtection="1">
      <alignment horizontal="center" vertical="center"/>
    </xf>
    <xf numFmtId="0" fontId="43" fillId="11" borderId="32" xfId="0" applyFont="1" applyFill="1" applyBorder="1" applyAlignment="1" applyProtection="1">
      <alignment horizontal="center" vertical="center"/>
    </xf>
    <xf numFmtId="170" fontId="43" fillId="11" borderId="10" xfId="0" applyNumberFormat="1" applyFont="1" applyFill="1" applyBorder="1" applyAlignment="1" applyProtection="1">
      <alignment horizontal="center" vertical="center"/>
    </xf>
    <xf numFmtId="0" fontId="63" fillId="5" borderId="52" xfId="0" applyFont="1" applyFill="1" applyBorder="1" applyAlignment="1" applyProtection="1">
      <alignment horizontal="center" vertical="top" wrapText="1"/>
    </xf>
    <xf numFmtId="165" fontId="48" fillId="25" borderId="8" xfId="0" applyNumberFormat="1" applyFont="1" applyFill="1" applyBorder="1" applyAlignment="1" applyProtection="1">
      <alignment horizontal="right" vertical="top" wrapText="1"/>
    </xf>
    <xf numFmtId="174" fontId="64" fillId="2" borderId="4" xfId="0" applyNumberFormat="1" applyFont="1" applyFill="1" applyBorder="1" applyAlignment="1" applyProtection="1">
      <alignment horizontal="center" vertical="center"/>
    </xf>
    <xf numFmtId="165" fontId="64" fillId="2" borderId="5" xfId="4" applyNumberFormat="1" applyFont="1" applyFill="1" applyBorder="1" applyAlignment="1" applyProtection="1">
      <alignment horizontal="left" vertical="center"/>
    </xf>
    <xf numFmtId="0" fontId="2" fillId="20" borderId="4" xfId="0" applyFont="1" applyFill="1" applyBorder="1" applyAlignment="1" applyProtection="1">
      <alignment horizontal="center"/>
    </xf>
    <xf numFmtId="0" fontId="2" fillId="20" borderId="60" xfId="0" applyFont="1" applyFill="1" applyBorder="1" applyAlignment="1" applyProtection="1">
      <alignment horizontal="center"/>
    </xf>
    <xf numFmtId="0" fontId="2" fillId="20" borderId="5" xfId="0" applyFont="1" applyFill="1" applyBorder="1" applyProtection="1"/>
    <xf numFmtId="0" fontId="13" fillId="4" borderId="61" xfId="0" applyFont="1" applyFill="1" applyBorder="1" applyAlignment="1" applyProtection="1">
      <alignment horizontal="center" vertical="center"/>
    </xf>
    <xf numFmtId="0" fontId="13" fillId="4" borderId="45" xfId="0" applyFont="1" applyFill="1" applyBorder="1" applyAlignment="1" applyProtection="1">
      <alignment horizontal="center" vertical="center"/>
    </xf>
    <xf numFmtId="0" fontId="4" fillId="5" borderId="40" xfId="0" applyFont="1" applyFill="1" applyBorder="1" applyAlignment="1" applyProtection="1">
      <alignment horizontal="center" vertical="top" wrapText="1"/>
    </xf>
    <xf numFmtId="0" fontId="28" fillId="10" borderId="18" xfId="0" applyFont="1" applyFill="1" applyBorder="1" applyAlignment="1" applyProtection="1">
      <alignment vertical="top"/>
      <protection locked="0"/>
    </xf>
    <xf numFmtId="165" fontId="44" fillId="5" borderId="52" xfId="0" applyNumberFormat="1" applyFont="1" applyFill="1" applyBorder="1" applyAlignment="1" applyProtection="1">
      <alignment horizontal="center" vertical="top" wrapText="1"/>
    </xf>
    <xf numFmtId="165" fontId="44" fillId="5" borderId="53" xfId="0" applyNumberFormat="1" applyFont="1" applyFill="1" applyBorder="1" applyAlignment="1" applyProtection="1">
      <alignment horizontal="center" vertical="top" wrapText="1"/>
    </xf>
    <xf numFmtId="0" fontId="35" fillId="0" borderId="0" xfId="0" applyFont="1" applyBorder="1" applyAlignment="1" applyProtection="1">
      <alignment horizontal="center" textRotation="255"/>
      <protection locked="0"/>
    </xf>
    <xf numFmtId="165" fontId="67" fillId="6" borderId="16" xfId="0" applyNumberFormat="1" applyFont="1" applyFill="1" applyBorder="1" applyAlignment="1" applyProtection="1">
      <alignment vertical="top" wrapText="1"/>
    </xf>
    <xf numFmtId="0" fontId="67" fillId="0" borderId="15" xfId="5" applyFont="1" applyFill="1" applyBorder="1" applyAlignment="1" applyProtection="1">
      <alignment horizontal="center" vertical="top" wrapText="1"/>
      <protection locked="0"/>
    </xf>
    <xf numFmtId="0" fontId="42" fillId="10" borderId="15" xfId="0" applyFont="1" applyFill="1" applyBorder="1" applyAlignment="1" applyProtection="1">
      <alignment horizontal="center"/>
      <protection locked="0"/>
    </xf>
    <xf numFmtId="10" fontId="66" fillId="0" borderId="47" xfId="5" applyNumberFormat="1" applyFont="1" applyFill="1" applyBorder="1" applyAlignment="1" applyProtection="1">
      <alignment horizontal="center" wrapText="1"/>
      <protection locked="0"/>
    </xf>
    <xf numFmtId="0" fontId="68" fillId="10" borderId="41" xfId="0" applyFont="1" applyFill="1" applyBorder="1" applyAlignment="1" applyProtection="1">
      <alignment horizontal="center" vertical="top" wrapText="1"/>
      <protection locked="0"/>
    </xf>
    <xf numFmtId="1" fontId="29" fillId="20" borderId="0" xfId="0" applyNumberFormat="1" applyFont="1" applyFill="1" applyBorder="1" applyAlignment="1" applyProtection="1">
      <alignment horizontal="left"/>
      <protection locked="0"/>
    </xf>
    <xf numFmtId="179" fontId="29" fillId="20" borderId="17" xfId="0" applyNumberFormat="1" applyFont="1" applyFill="1" applyBorder="1" applyAlignment="1" applyProtection="1">
      <alignment horizontal="left" vertical="center"/>
      <protection locked="0"/>
    </xf>
    <xf numFmtId="169" fontId="29" fillId="20" borderId="17" xfId="0" applyNumberFormat="1" applyFont="1" applyFill="1" applyBorder="1" applyAlignment="1" applyProtection="1">
      <alignment horizontal="left" vertical="center" shrinkToFit="1"/>
    </xf>
    <xf numFmtId="182" fontId="58" fillId="20" borderId="24" xfId="0" applyNumberFormat="1" applyFont="1" applyFill="1" applyBorder="1" applyAlignment="1" applyProtection="1">
      <alignment horizontal="center" vertical="center" shrinkToFit="1"/>
    </xf>
    <xf numFmtId="168" fontId="13" fillId="21" borderId="31" xfId="0" applyNumberFormat="1" applyFont="1" applyFill="1" applyBorder="1" applyAlignment="1" applyProtection="1">
      <alignment horizontal="center" vertical="center"/>
    </xf>
    <xf numFmtId="182" fontId="35" fillId="0" borderId="25" xfId="0" applyNumberFormat="1" applyFont="1" applyBorder="1" applyAlignment="1" applyProtection="1">
      <alignment horizontal="center" textRotation="255"/>
    </xf>
    <xf numFmtId="165" fontId="33" fillId="12" borderId="10" xfId="0" applyNumberFormat="1" applyFont="1" applyFill="1" applyBorder="1" applyAlignment="1" applyProtection="1">
      <alignment horizontal="center" vertical="center"/>
    </xf>
    <xf numFmtId="183" fontId="41" fillId="20" borderId="0" xfId="0" applyNumberFormat="1" applyFont="1" applyFill="1" applyBorder="1" applyAlignment="1" applyProtection="1">
      <alignment horizontal="left"/>
      <protection locked="0"/>
    </xf>
    <xf numFmtId="0" fontId="71" fillId="11" borderId="32" xfId="0" applyFont="1" applyFill="1" applyBorder="1" applyAlignment="1" applyProtection="1">
      <alignment horizontal="center"/>
    </xf>
    <xf numFmtId="165" fontId="32" fillId="19" borderId="10" xfId="0" applyNumberFormat="1" applyFont="1" applyFill="1" applyBorder="1" applyAlignment="1" applyProtection="1">
      <alignment horizontal="center" vertical="center"/>
      <protection locked="0"/>
    </xf>
    <xf numFmtId="0" fontId="19" fillId="20" borderId="16" xfId="0" applyFont="1" applyFill="1" applyBorder="1" applyAlignment="1" applyProtection="1">
      <alignment horizontal="right" vertical="center"/>
    </xf>
    <xf numFmtId="0" fontId="2" fillId="20" borderId="0" xfId="0" applyFont="1" applyFill="1" applyBorder="1" applyAlignment="1" applyProtection="1">
      <alignment horizontal="right"/>
    </xf>
    <xf numFmtId="0" fontId="2" fillId="7" borderId="23" xfId="0" applyFont="1" applyFill="1" applyBorder="1" applyAlignment="1" applyProtection="1">
      <alignment horizontal="center" vertical="center"/>
    </xf>
    <xf numFmtId="0" fontId="2" fillId="7" borderId="24" xfId="0" applyFont="1" applyFill="1" applyBorder="1" applyAlignment="1" applyProtection="1">
      <alignment horizontal="center" vertical="center"/>
    </xf>
    <xf numFmtId="0" fontId="73" fillId="0" borderId="29" xfId="0" applyFont="1" applyBorder="1" applyAlignment="1" applyProtection="1">
      <alignment horizontal="right"/>
    </xf>
    <xf numFmtId="9" fontId="24" fillId="4" borderId="9" xfId="0" applyNumberFormat="1" applyFont="1" applyFill="1" applyBorder="1" applyAlignment="1" applyProtection="1">
      <alignment horizontal="center"/>
    </xf>
    <xf numFmtId="9" fontId="75" fillId="5" borderId="20" xfId="0" applyNumberFormat="1" applyFont="1" applyFill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vertical="top" wrapText="1"/>
    </xf>
    <xf numFmtId="0" fontId="2" fillId="11" borderId="32" xfId="0" applyFont="1" applyFill="1" applyBorder="1" applyAlignment="1" applyProtection="1">
      <alignment horizontal="center" vertical="center"/>
    </xf>
    <xf numFmtId="8" fontId="67" fillId="35" borderId="16" xfId="0" applyNumberFormat="1" applyFont="1" applyFill="1" applyBorder="1" applyAlignment="1" applyProtection="1">
      <alignment vertical="top" wrapText="1"/>
      <protection locked="0"/>
    </xf>
    <xf numFmtId="0" fontId="77" fillId="2" borderId="0" xfId="0" applyFont="1" applyFill="1" applyBorder="1" applyAlignment="1" applyProtection="1">
      <alignment horizontal="center"/>
    </xf>
    <xf numFmtId="0" fontId="78" fillId="19" borderId="25" xfId="0" applyFont="1" applyFill="1" applyBorder="1" applyAlignment="1" applyProtection="1">
      <alignment horizontal="center" vertical="center"/>
      <protection locked="0"/>
    </xf>
    <xf numFmtId="8" fontId="5" fillId="4" borderId="9" xfId="0" applyNumberFormat="1" applyFont="1" applyFill="1" applyBorder="1" applyAlignment="1" applyProtection="1"/>
    <xf numFmtId="0" fontId="2" fillId="10" borderId="46" xfId="0" applyFont="1" applyFill="1" applyBorder="1" applyAlignment="1" applyProtection="1">
      <alignment horizontal="center"/>
      <protection locked="0"/>
    </xf>
    <xf numFmtId="10" fontId="79" fillId="19" borderId="6" xfId="5" applyNumberFormat="1" applyFont="1" applyFill="1" applyBorder="1" applyAlignment="1" applyProtection="1">
      <alignment horizontal="center" wrapText="1"/>
      <protection locked="0"/>
    </xf>
    <xf numFmtId="0" fontId="2" fillId="10" borderId="15" xfId="0" applyFont="1" applyFill="1" applyBorder="1" applyAlignment="1" applyProtection="1">
      <alignment horizontal="center"/>
      <protection locked="0"/>
    </xf>
    <xf numFmtId="10" fontId="79" fillId="19" borderId="47" xfId="5" applyNumberFormat="1" applyFont="1" applyFill="1" applyBorder="1" applyAlignment="1" applyProtection="1">
      <alignment horizontal="center" wrapText="1"/>
      <protection locked="0"/>
    </xf>
    <xf numFmtId="191" fontId="79" fillId="19" borderId="47" xfId="5" applyNumberFormat="1" applyFont="1" applyFill="1" applyBorder="1" applyAlignment="1" applyProtection="1">
      <alignment horizontal="center" wrapText="1"/>
      <protection locked="0"/>
    </xf>
    <xf numFmtId="0" fontId="32" fillId="11" borderId="32" xfId="0" applyFont="1" applyFill="1" applyBorder="1" applyAlignment="1" applyProtection="1">
      <alignment horizontal="center" vertical="center"/>
    </xf>
    <xf numFmtId="193" fontId="23" fillId="36" borderId="10" xfId="0" applyNumberFormat="1" applyFont="1" applyFill="1" applyBorder="1" applyAlignment="1" applyProtection="1">
      <alignment horizontal="center" vertical="center"/>
      <protection locked="0"/>
    </xf>
    <xf numFmtId="192" fontId="81" fillId="36" borderId="10" xfId="0" applyNumberFormat="1" applyFont="1" applyFill="1" applyBorder="1" applyAlignment="1" applyProtection="1">
      <alignment horizontal="center" vertical="center"/>
      <protection locked="0"/>
    </xf>
    <xf numFmtId="193" fontId="46" fillId="11" borderId="10" xfId="0" applyNumberFormat="1" applyFont="1" applyFill="1" applyBorder="1" applyAlignment="1" applyProtection="1">
      <alignment horizontal="center" vertical="center"/>
    </xf>
    <xf numFmtId="193" fontId="23" fillId="11" borderId="10" xfId="0" applyNumberFormat="1" applyFont="1" applyFill="1" applyBorder="1" applyAlignment="1" applyProtection="1">
      <alignment horizontal="center" vertical="center"/>
    </xf>
    <xf numFmtId="165" fontId="8" fillId="37" borderId="15" xfId="0" applyNumberFormat="1" applyFont="1" applyFill="1" applyBorder="1" applyAlignment="1" applyProtection="1">
      <alignment vertical="top" wrapText="1"/>
      <protection locked="0"/>
    </xf>
    <xf numFmtId="49" fontId="68" fillId="10" borderId="17" xfId="0" applyNumberFormat="1" applyFont="1" applyFill="1" applyBorder="1" applyAlignment="1" applyProtection="1">
      <alignment vertical="top"/>
      <protection locked="0"/>
    </xf>
    <xf numFmtId="0" fontId="85" fillId="2" borderId="15" xfId="0" applyFont="1" applyFill="1" applyBorder="1" applyAlignment="1" applyProtection="1">
      <alignment horizontal="center"/>
    </xf>
    <xf numFmtId="0" fontId="86" fillId="2" borderId="0" xfId="0" applyFont="1" applyFill="1" applyBorder="1" applyAlignment="1" applyProtection="1">
      <alignment horizontal="center"/>
    </xf>
    <xf numFmtId="0" fontId="85" fillId="2" borderId="0" xfId="0" applyFont="1" applyFill="1" applyBorder="1" applyProtection="1"/>
    <xf numFmtId="0" fontId="86" fillId="2" borderId="24" xfId="0" applyFont="1" applyFill="1" applyBorder="1" applyAlignment="1" applyProtection="1">
      <alignment horizontal="center"/>
    </xf>
    <xf numFmtId="0" fontId="85" fillId="7" borderId="24" xfId="0" applyFont="1" applyFill="1" applyBorder="1" applyAlignment="1" applyProtection="1">
      <alignment horizontal="center" vertical="center"/>
    </xf>
    <xf numFmtId="0" fontId="86" fillId="0" borderId="0" xfId="0" applyFont="1" applyBorder="1" applyAlignment="1" applyProtection="1">
      <alignment horizontal="center"/>
    </xf>
    <xf numFmtId="0" fontId="87" fillId="5" borderId="61" xfId="0" applyFont="1" applyFill="1" applyBorder="1" applyAlignment="1" applyProtection="1">
      <alignment horizontal="center" vertical="top" wrapText="1"/>
    </xf>
    <xf numFmtId="0" fontId="85" fillId="7" borderId="23" xfId="0" applyFont="1" applyFill="1" applyBorder="1" applyAlignment="1" applyProtection="1">
      <alignment horizontal="center" vertical="center"/>
    </xf>
    <xf numFmtId="0" fontId="85" fillId="0" borderId="0" xfId="0" applyFont="1" applyBorder="1" applyAlignment="1" applyProtection="1">
      <alignment horizontal="center"/>
    </xf>
    <xf numFmtId="165" fontId="40" fillId="22" borderId="0" xfId="0" applyNumberFormat="1" applyFont="1" applyFill="1" applyBorder="1" applyAlignment="1" applyProtection="1">
      <alignment horizontal="center"/>
    </xf>
    <xf numFmtId="0" fontId="86" fillId="2" borderId="64" xfId="0" applyFont="1" applyFill="1" applyBorder="1" applyAlignment="1" applyProtection="1">
      <alignment horizontal="center" textRotation="90"/>
    </xf>
    <xf numFmtId="0" fontId="2" fillId="2" borderId="64" xfId="0" applyFont="1" applyFill="1" applyBorder="1" applyProtection="1"/>
    <xf numFmtId="0" fontId="4" fillId="5" borderId="28" xfId="0" applyFont="1" applyFill="1" applyBorder="1" applyAlignment="1" applyProtection="1">
      <alignment vertical="top" wrapText="1"/>
    </xf>
    <xf numFmtId="0" fontId="7" fillId="38" borderId="27" xfId="0" applyNumberFormat="1" applyFont="1" applyFill="1" applyBorder="1" applyAlignment="1" applyProtection="1">
      <alignment horizontal="center" vertical="center" wrapText="1"/>
    </xf>
    <xf numFmtId="168" fontId="13" fillId="21" borderId="5" xfId="0" applyNumberFormat="1" applyFont="1" applyFill="1" applyBorder="1" applyAlignment="1" applyProtection="1">
      <alignment horizontal="center" vertical="center"/>
    </xf>
    <xf numFmtId="3" fontId="93" fillId="17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17" borderId="41" xfId="0" applyFont="1" applyFill="1" applyBorder="1" applyAlignment="1">
      <alignment horizontal="center" vertical="center"/>
    </xf>
    <xf numFmtId="6" fontId="76" fillId="16" borderId="26" xfId="0" applyNumberFormat="1" applyFont="1" applyFill="1" applyBorder="1" applyAlignment="1">
      <alignment horizontal="center" vertical="center"/>
    </xf>
    <xf numFmtId="190" fontId="76" fillId="17" borderId="27" xfId="0" applyNumberFormat="1" applyFont="1" applyFill="1" applyBorder="1" applyAlignment="1">
      <alignment horizontal="center" vertical="center"/>
    </xf>
    <xf numFmtId="0" fontId="93" fillId="17" borderId="41" xfId="0" applyFont="1" applyFill="1" applyBorder="1" applyAlignment="1">
      <alignment horizontal="center" vertical="center"/>
    </xf>
    <xf numFmtId="189" fontId="76" fillId="17" borderId="27" xfId="0" applyNumberFormat="1" applyFont="1" applyFill="1" applyBorder="1" applyAlignment="1">
      <alignment horizontal="center" vertical="center"/>
    </xf>
    <xf numFmtId="0" fontId="23" fillId="17" borderId="40" xfId="0" applyFont="1" applyFill="1" applyBorder="1" applyAlignment="1">
      <alignment horizontal="center" vertical="center"/>
    </xf>
    <xf numFmtId="188" fontId="23" fillId="17" borderId="28" xfId="0" applyNumberFormat="1" applyFont="1" applyFill="1" applyBorder="1" applyAlignment="1">
      <alignment horizontal="center" vertical="center"/>
    </xf>
    <xf numFmtId="0" fontId="19" fillId="20" borderId="16" xfId="0" applyFont="1" applyFill="1" applyBorder="1" applyAlignment="1" applyProtection="1">
      <alignment horizontal="right" vertical="center"/>
    </xf>
    <xf numFmtId="0" fontId="2" fillId="20" borderId="0" xfId="0" applyFont="1" applyFill="1" applyBorder="1" applyAlignment="1" applyProtection="1">
      <alignment horizontal="right"/>
    </xf>
    <xf numFmtId="0" fontId="4" fillId="5" borderId="20" xfId="0" applyFont="1" applyFill="1" applyBorder="1" applyAlignment="1" applyProtection="1">
      <alignment vertical="top" wrapText="1"/>
    </xf>
    <xf numFmtId="0" fontId="4" fillId="5" borderId="21" xfId="0" applyFont="1" applyFill="1" applyBorder="1" applyAlignment="1" applyProtection="1">
      <alignment vertical="top" wrapText="1"/>
    </xf>
    <xf numFmtId="0" fontId="10" fillId="9" borderId="2" xfId="0" applyFont="1" applyFill="1" applyBorder="1" applyAlignment="1" applyProtection="1">
      <alignment horizontal="center" vertical="center"/>
    </xf>
    <xf numFmtId="0" fontId="10" fillId="9" borderId="3" xfId="0" applyFont="1" applyFill="1" applyBorder="1" applyAlignment="1" applyProtection="1">
      <alignment horizontal="center" vertical="center"/>
    </xf>
    <xf numFmtId="183" fontId="41" fillId="20" borderId="0" xfId="0" applyNumberFormat="1" applyFont="1" applyFill="1" applyBorder="1" applyAlignment="1" applyProtection="1">
      <alignment horizontal="left"/>
    </xf>
    <xf numFmtId="14" fontId="2" fillId="20" borderId="27" xfId="0" applyNumberFormat="1" applyFont="1" applyFill="1" applyBorder="1" applyAlignment="1" applyProtection="1">
      <alignment horizontal="center" vertical="center"/>
    </xf>
    <xf numFmtId="1" fontId="29" fillId="20" borderId="0" xfId="0" applyNumberFormat="1" applyFont="1" applyFill="1" applyBorder="1" applyAlignment="1" applyProtection="1">
      <alignment horizontal="left"/>
    </xf>
    <xf numFmtId="179" fontId="29" fillId="20" borderId="17" xfId="0" applyNumberFormat="1" applyFont="1" applyFill="1" applyBorder="1" applyAlignment="1" applyProtection="1">
      <alignment horizontal="left" vertical="center"/>
    </xf>
    <xf numFmtId="0" fontId="2" fillId="10" borderId="46" xfId="0" applyFont="1" applyFill="1" applyBorder="1" applyAlignment="1" applyProtection="1">
      <alignment horizontal="center"/>
    </xf>
    <xf numFmtId="10" fontId="79" fillId="19" borderId="6" xfId="5" applyNumberFormat="1" applyFont="1" applyFill="1" applyBorder="1" applyAlignment="1" applyProtection="1">
      <alignment horizontal="center" wrapText="1"/>
    </xf>
    <xf numFmtId="0" fontId="80" fillId="19" borderId="46" xfId="5" applyFont="1" applyFill="1" applyBorder="1" applyAlignment="1" applyProtection="1">
      <alignment horizontal="center" vertical="top" wrapText="1"/>
    </xf>
    <xf numFmtId="49" fontId="68" fillId="10" borderId="17" xfId="0" applyNumberFormat="1" applyFont="1" applyFill="1" applyBorder="1" applyAlignment="1" applyProtection="1">
      <alignment vertical="top"/>
    </xf>
    <xf numFmtId="0" fontId="7" fillId="3" borderId="15" xfId="0" applyNumberFormat="1" applyFont="1" applyFill="1" applyBorder="1" applyAlignment="1" applyProtection="1">
      <alignment horizontal="center" vertical="center" wrapText="1"/>
    </xf>
    <xf numFmtId="0" fontId="39" fillId="10" borderId="68" xfId="0" applyFont="1" applyFill="1" applyBorder="1" applyAlignment="1" applyProtection="1">
      <alignment vertical="top"/>
    </xf>
    <xf numFmtId="0" fontId="2" fillId="10" borderId="15" xfId="0" applyFont="1" applyFill="1" applyBorder="1" applyAlignment="1" applyProtection="1">
      <alignment horizontal="center"/>
    </xf>
    <xf numFmtId="10" fontId="79" fillId="19" borderId="47" xfId="5" applyNumberFormat="1" applyFont="1" applyFill="1" applyBorder="1" applyAlignment="1" applyProtection="1">
      <alignment horizontal="center" wrapText="1"/>
    </xf>
    <xf numFmtId="0" fontId="80" fillId="19" borderId="15" xfId="5" applyFont="1" applyFill="1" applyBorder="1" applyAlignment="1" applyProtection="1">
      <alignment horizontal="center" vertical="top" wrapText="1"/>
    </xf>
    <xf numFmtId="191" fontId="79" fillId="19" borderId="47" xfId="5" applyNumberFormat="1" applyFont="1" applyFill="1" applyBorder="1" applyAlignment="1" applyProtection="1">
      <alignment horizontal="center" wrapText="1"/>
    </xf>
    <xf numFmtId="0" fontId="67" fillId="0" borderId="15" xfId="5" applyFont="1" applyFill="1" applyBorder="1" applyAlignment="1" applyProtection="1">
      <alignment horizontal="center" vertical="top" wrapText="1"/>
    </xf>
    <xf numFmtId="0" fontId="68" fillId="10" borderId="41" xfId="0" applyFont="1" applyFill="1" applyBorder="1" applyAlignment="1" applyProtection="1">
      <alignment horizontal="center" vertical="top" wrapText="1"/>
    </xf>
    <xf numFmtId="0" fontId="42" fillId="10" borderId="15" xfId="0" applyFont="1" applyFill="1" applyBorder="1" applyAlignment="1" applyProtection="1">
      <alignment horizontal="center"/>
    </xf>
    <xf numFmtId="10" fontId="66" fillId="0" borderId="47" xfId="5" applyNumberFormat="1" applyFont="1" applyFill="1" applyBorder="1" applyAlignment="1" applyProtection="1">
      <alignment horizontal="center" wrapText="1"/>
    </xf>
    <xf numFmtId="0" fontId="39" fillId="10" borderId="69" xfId="0" applyFont="1" applyFill="1" applyBorder="1" applyAlignment="1" applyProtection="1">
      <alignment vertical="top"/>
    </xf>
    <xf numFmtId="0" fontId="2" fillId="3" borderId="59" xfId="0" applyFont="1" applyFill="1" applyBorder="1" applyAlignment="1" applyProtection="1">
      <alignment horizontal="left"/>
    </xf>
    <xf numFmtId="0" fontId="2" fillId="3" borderId="47" xfId="0" applyFont="1" applyFill="1" applyBorder="1" applyAlignment="1" applyProtection="1">
      <alignment horizontal="left"/>
    </xf>
    <xf numFmtId="0" fontId="0" fillId="0" borderId="47" xfId="0" applyBorder="1" applyAlignment="1" applyProtection="1"/>
    <xf numFmtId="0" fontId="2" fillId="3" borderId="35" xfId="0" applyFont="1" applyFill="1" applyBorder="1" applyAlignment="1" applyProtection="1">
      <alignment horizontal="left"/>
    </xf>
    <xf numFmtId="0" fontId="2" fillId="3" borderId="62" xfId="0" applyFont="1" applyFill="1" applyBorder="1" applyAlignment="1" applyProtection="1">
      <alignment horizontal="left"/>
    </xf>
    <xf numFmtId="0" fontId="0" fillId="0" borderId="62" xfId="0" applyBorder="1" applyAlignment="1" applyProtection="1"/>
    <xf numFmtId="0" fontId="46" fillId="11" borderId="64" xfId="0" applyFont="1" applyFill="1" applyBorder="1" applyAlignment="1" applyProtection="1">
      <alignment horizontal="center"/>
    </xf>
    <xf numFmtId="0" fontId="23" fillId="11" borderId="64" xfId="0" applyFont="1" applyFill="1" applyBorder="1" applyAlignment="1" applyProtection="1">
      <alignment horizontal="center"/>
    </xf>
    <xf numFmtId="0" fontId="72" fillId="19" borderId="74" xfId="0" applyFont="1" applyFill="1" applyBorder="1" applyAlignment="1" applyProtection="1">
      <alignment horizontal="center" vertical="center"/>
      <protection locked="0"/>
    </xf>
    <xf numFmtId="0" fontId="95" fillId="19" borderId="74" xfId="0" applyFont="1" applyFill="1" applyBorder="1" applyAlignment="1" applyProtection="1">
      <alignment horizontal="center" vertical="center"/>
      <protection locked="0"/>
    </xf>
    <xf numFmtId="0" fontId="86" fillId="2" borderId="32" xfId="0" applyFont="1" applyFill="1" applyBorder="1" applyAlignment="1" applyProtection="1">
      <alignment horizontal="center" textRotation="90"/>
    </xf>
    <xf numFmtId="0" fontId="86" fillId="2" borderId="64" xfId="0" applyFont="1" applyFill="1" applyBorder="1" applyAlignment="1" applyProtection="1">
      <alignment horizontal="center" textRotation="90"/>
    </xf>
    <xf numFmtId="0" fontId="86" fillId="2" borderId="38" xfId="0" applyFont="1" applyFill="1" applyBorder="1" applyAlignment="1" applyProtection="1">
      <alignment horizontal="center" textRotation="90"/>
    </xf>
    <xf numFmtId="0" fontId="86" fillId="2" borderId="0" xfId="0" applyFont="1" applyFill="1" applyBorder="1" applyAlignment="1" applyProtection="1">
      <alignment horizontal="center" textRotation="90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68" fillId="0" borderId="15" xfId="5" applyFont="1" applyFill="1" applyBorder="1" applyAlignment="1" applyProtection="1">
      <alignment vertical="top" wrapText="1"/>
      <protection locked="0"/>
    </xf>
    <xf numFmtId="0" fontId="68" fillId="3" borderId="16" xfId="0" applyFont="1" applyFill="1" applyBorder="1" applyAlignment="1" applyProtection="1">
      <alignment vertical="top"/>
      <protection locked="0"/>
    </xf>
    <xf numFmtId="0" fontId="68" fillId="3" borderId="17" xfId="0" applyFont="1" applyFill="1" applyBorder="1" applyAlignment="1" applyProtection="1">
      <alignment vertical="top"/>
      <protection locked="0"/>
    </xf>
    <xf numFmtId="0" fontId="2" fillId="3" borderId="22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2" fillId="3" borderId="35" xfId="0" applyFont="1" applyFill="1" applyBorder="1" applyAlignment="1" applyProtection="1">
      <alignment horizontal="left"/>
      <protection locked="0"/>
    </xf>
    <xf numFmtId="0" fontId="2" fillId="3" borderId="62" xfId="0" applyFont="1" applyFill="1" applyBorder="1" applyAlignment="1" applyProtection="1">
      <alignment horizontal="left"/>
      <protection locked="0"/>
    </xf>
    <xf numFmtId="0" fontId="0" fillId="0" borderId="62" xfId="0" applyBorder="1" applyAlignment="1" applyProtection="1">
      <protection locked="0"/>
    </xf>
    <xf numFmtId="0" fontId="0" fillId="0" borderId="63" xfId="0" applyBorder="1" applyAlignment="1" applyProtection="1">
      <protection locked="0"/>
    </xf>
    <xf numFmtId="0" fontId="9" fillId="8" borderId="1" xfId="0" applyFont="1" applyFill="1" applyBorder="1" applyAlignment="1" applyProtection="1">
      <alignment horizontal="center" vertical="center"/>
    </xf>
    <xf numFmtId="0" fontId="9" fillId="8" borderId="2" xfId="0" applyFont="1" applyFill="1" applyBorder="1" applyAlignment="1" applyProtection="1">
      <alignment horizontal="center" vertical="center"/>
    </xf>
    <xf numFmtId="0" fontId="10" fillId="9" borderId="0" xfId="0" applyFont="1" applyFill="1" applyBorder="1" applyAlignment="1" applyProtection="1">
      <alignment horizontal="center" vertical="center"/>
    </xf>
    <xf numFmtId="0" fontId="10" fillId="9" borderId="2" xfId="0" applyFont="1" applyFill="1" applyBorder="1" applyAlignment="1" applyProtection="1">
      <alignment horizontal="center" vertical="center"/>
    </xf>
    <xf numFmtId="0" fontId="10" fillId="9" borderId="3" xfId="0" applyFont="1" applyFill="1" applyBorder="1" applyAlignment="1" applyProtection="1">
      <alignment horizontal="center" vertical="center"/>
    </xf>
    <xf numFmtId="194" fontId="32" fillId="3" borderId="22" xfId="0" applyNumberFormat="1" applyFont="1" applyFill="1" applyBorder="1" applyAlignment="1" applyProtection="1">
      <alignment horizontal="center"/>
    </xf>
    <xf numFmtId="194" fontId="32" fillId="3" borderId="6" xfId="0" applyNumberFormat="1" applyFont="1" applyFill="1" applyBorder="1" applyAlignment="1" applyProtection="1">
      <alignment horizontal="center"/>
    </xf>
    <xf numFmtId="194" fontId="84" fillId="0" borderId="6" xfId="0" applyNumberFormat="1" applyFont="1" applyBorder="1" applyAlignment="1" applyProtection="1">
      <alignment horizontal="center"/>
    </xf>
    <xf numFmtId="194" fontId="84" fillId="0" borderId="42" xfId="0" applyNumberFormat="1" applyFont="1" applyBorder="1" applyAlignment="1" applyProtection="1">
      <alignment horizontal="center"/>
    </xf>
    <xf numFmtId="0" fontId="35" fillId="7" borderId="62" xfId="0" applyFont="1" applyFill="1" applyBorder="1" applyAlignment="1" applyProtection="1">
      <alignment horizontal="left" vertical="center"/>
    </xf>
    <xf numFmtId="0" fontId="14" fillId="4" borderId="12" xfId="0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/>
    </xf>
    <xf numFmtId="0" fontId="13" fillId="4" borderId="11" xfId="0" applyFont="1" applyFill="1" applyBorder="1" applyAlignment="1" applyProtection="1">
      <alignment horizontal="center" vertical="center"/>
    </xf>
    <xf numFmtId="0" fontId="13" fillId="4" borderId="13" xfId="0" applyFont="1" applyFill="1" applyBorder="1" applyAlignment="1" applyProtection="1">
      <alignment horizontal="center"/>
    </xf>
    <xf numFmtId="0" fontId="13" fillId="4" borderId="14" xfId="0" applyFont="1" applyFill="1" applyBorder="1" applyAlignment="1" applyProtection="1">
      <alignment horizontal="center"/>
    </xf>
    <xf numFmtId="0" fontId="13" fillId="4" borderId="11" xfId="0" applyFont="1" applyFill="1" applyBorder="1" applyAlignment="1" applyProtection="1">
      <alignment horizontal="center"/>
    </xf>
    <xf numFmtId="0" fontId="13" fillId="4" borderId="6" xfId="0" applyFont="1" applyFill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/>
    </xf>
    <xf numFmtId="9" fontId="13" fillId="12" borderId="34" xfId="3" applyFont="1" applyFill="1" applyBorder="1" applyAlignment="1" applyProtection="1">
      <alignment horizontal="center" vertical="center" wrapText="1"/>
    </xf>
    <xf numFmtId="9" fontId="13" fillId="12" borderId="25" xfId="3" applyFont="1" applyFill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vertical="top" wrapText="1"/>
    </xf>
    <xf numFmtId="0" fontId="4" fillId="5" borderId="21" xfId="0" applyFont="1" applyFill="1" applyBorder="1" applyAlignment="1" applyProtection="1">
      <alignment vertical="top" wrapText="1"/>
    </xf>
    <xf numFmtId="0" fontId="82" fillId="12" borderId="1" xfId="0" applyFont="1" applyFill="1" applyBorder="1" applyAlignment="1" applyProtection="1">
      <alignment horizontal="center" vertical="center"/>
    </xf>
    <xf numFmtId="0" fontId="82" fillId="12" borderId="3" xfId="0" applyFont="1" applyFill="1" applyBorder="1" applyAlignment="1" applyProtection="1">
      <alignment horizontal="center" vertical="center"/>
    </xf>
    <xf numFmtId="0" fontId="82" fillId="12" borderId="4" xfId="0" applyFont="1" applyFill="1" applyBorder="1" applyAlignment="1" applyProtection="1">
      <alignment horizontal="center" vertical="center"/>
    </xf>
    <xf numFmtId="0" fontId="82" fillId="12" borderId="5" xfId="0" applyFont="1" applyFill="1" applyBorder="1" applyAlignment="1" applyProtection="1">
      <alignment horizontal="center" vertical="center"/>
    </xf>
    <xf numFmtId="0" fontId="54" fillId="20" borderId="59" xfId="0" applyFont="1" applyFill="1" applyBorder="1" applyAlignment="1" applyProtection="1">
      <alignment horizontal="right" vertical="center"/>
    </xf>
    <xf numFmtId="0" fontId="54" fillId="20" borderId="47" xfId="0" applyFont="1" applyFill="1" applyBorder="1" applyAlignment="1" applyProtection="1">
      <alignment horizontal="right" vertical="center"/>
    </xf>
    <xf numFmtId="0" fontId="19" fillId="20" borderId="16" xfId="0" applyFont="1" applyFill="1" applyBorder="1" applyAlignment="1" applyProtection="1">
      <alignment horizontal="right" vertical="center"/>
    </xf>
    <xf numFmtId="0" fontId="19" fillId="20" borderId="47" xfId="0" applyFont="1" applyFill="1" applyBorder="1" applyAlignment="1" applyProtection="1">
      <alignment horizontal="right" vertical="center"/>
    </xf>
    <xf numFmtId="0" fontId="18" fillId="20" borderId="54" xfId="0" applyFont="1" applyFill="1" applyBorder="1" applyAlignment="1" applyProtection="1">
      <alignment horizontal="center" vertical="center"/>
    </xf>
    <xf numFmtId="0" fontId="0" fillId="20" borderId="55" xfId="0" applyFill="1" applyBorder="1" applyAlignment="1">
      <alignment horizontal="center" vertical="center"/>
    </xf>
    <xf numFmtId="0" fontId="0" fillId="20" borderId="56" xfId="0" applyFill="1" applyBorder="1" applyAlignment="1">
      <alignment vertical="center"/>
    </xf>
    <xf numFmtId="0" fontId="3" fillId="20" borderId="57" xfId="0" applyFont="1" applyFill="1" applyBorder="1" applyAlignment="1" applyProtection="1">
      <alignment horizontal="center" vertical="center"/>
    </xf>
    <xf numFmtId="0" fontId="0" fillId="20" borderId="2" xfId="0" applyFill="1" applyBorder="1" applyAlignment="1">
      <alignment horizontal="center" vertical="center"/>
    </xf>
    <xf numFmtId="0" fontId="0" fillId="20" borderId="3" xfId="0" applyFill="1" applyBorder="1" applyAlignment="1">
      <alignment horizontal="center" vertical="center"/>
    </xf>
    <xf numFmtId="49" fontId="29" fillId="20" borderId="37" xfId="0" applyNumberFormat="1" applyFont="1" applyFill="1" applyBorder="1" applyAlignment="1" applyProtection="1">
      <alignment horizontal="left"/>
      <protection locked="0"/>
    </xf>
    <xf numFmtId="175" fontId="69" fillId="20" borderId="16" xfId="4" applyNumberFormat="1" applyFont="1" applyFill="1" applyBorder="1" applyAlignment="1" applyProtection="1">
      <alignment horizontal="center" vertical="center" shrinkToFit="1"/>
    </xf>
    <xf numFmtId="175" fontId="69" fillId="20" borderId="17" xfId="4" applyNumberFormat="1" applyFont="1" applyFill="1" applyBorder="1" applyAlignment="1" applyProtection="1">
      <alignment horizontal="center" vertical="center" shrinkToFit="1"/>
    </xf>
    <xf numFmtId="0" fontId="2" fillId="20" borderId="0" xfId="0" applyFont="1" applyFill="1" applyBorder="1" applyAlignment="1" applyProtection="1">
      <alignment horizontal="right"/>
    </xf>
    <xf numFmtId="0" fontId="56" fillId="20" borderId="1" xfId="0" applyFont="1" applyFill="1" applyBorder="1" applyAlignment="1" applyProtection="1">
      <alignment horizontal="center" vertical="center"/>
    </xf>
    <xf numFmtId="0" fontId="56" fillId="20" borderId="2" xfId="0" applyFont="1" applyFill="1" applyBorder="1" applyAlignment="1" applyProtection="1">
      <alignment horizontal="center" vertical="center"/>
    </xf>
    <xf numFmtId="0" fontId="56" fillId="20" borderId="3" xfId="0" applyFont="1" applyFill="1" applyBorder="1" applyAlignment="1" applyProtection="1">
      <alignment horizontal="center" vertical="center"/>
    </xf>
    <xf numFmtId="49" fontId="29" fillId="20" borderId="0" xfId="0" applyNumberFormat="1" applyFont="1" applyFill="1" applyBorder="1" applyAlignment="1" applyProtection="1">
      <alignment horizontal="left"/>
      <protection locked="0"/>
    </xf>
    <xf numFmtId="49" fontId="29" fillId="20" borderId="5" xfId="0" applyNumberFormat="1" applyFont="1" applyFill="1" applyBorder="1" applyAlignment="1" applyProtection="1">
      <alignment horizontal="left"/>
      <protection locked="0"/>
    </xf>
    <xf numFmtId="0" fontId="2" fillId="20" borderId="29" xfId="0" applyFont="1" applyFill="1" applyBorder="1" applyAlignment="1" applyProtection="1">
      <alignment horizontal="right"/>
    </xf>
    <xf numFmtId="0" fontId="29" fillId="20" borderId="0" xfId="0" applyFont="1" applyFill="1" applyBorder="1" applyAlignment="1" applyProtection="1">
      <alignment horizontal="left"/>
      <protection locked="0"/>
    </xf>
    <xf numFmtId="165" fontId="57" fillId="0" borderId="23" xfId="0" applyNumberFormat="1" applyFont="1" applyBorder="1" applyAlignment="1" applyProtection="1">
      <alignment horizontal="center"/>
    </xf>
    <xf numFmtId="165" fontId="57" fillId="0" borderId="50" xfId="0" applyNumberFormat="1" applyFont="1" applyBorder="1" applyAlignment="1" applyProtection="1">
      <alignment horizontal="center"/>
    </xf>
    <xf numFmtId="0" fontId="4" fillId="20" borderId="37" xfId="0" applyFont="1" applyFill="1" applyBorder="1" applyAlignment="1" applyProtection="1">
      <alignment horizontal="right"/>
    </xf>
    <xf numFmtId="14" fontId="83" fillId="20" borderId="58" xfId="0" applyNumberFormat="1" applyFont="1" applyFill="1" applyBorder="1" applyAlignment="1" applyProtection="1">
      <alignment horizontal="center"/>
    </xf>
    <xf numFmtId="14" fontId="83" fillId="20" borderId="33" xfId="0" applyNumberFormat="1" applyFont="1" applyFill="1" applyBorder="1" applyAlignment="1" applyProtection="1">
      <alignment horizontal="center"/>
    </xf>
    <xf numFmtId="0" fontId="29" fillId="20" borderId="0" xfId="0" applyNumberFormat="1" applyFont="1" applyFill="1" applyBorder="1" applyAlignment="1" applyProtection="1">
      <alignment horizontal="left"/>
      <protection locked="0"/>
    </xf>
    <xf numFmtId="0" fontId="29" fillId="20" borderId="30" xfId="0" applyNumberFormat="1" applyFont="1" applyFill="1" applyBorder="1" applyAlignment="1" applyProtection="1">
      <alignment horizontal="left"/>
      <protection locked="0"/>
    </xf>
    <xf numFmtId="187" fontId="74" fillId="12" borderId="0" xfId="0" applyNumberFormat="1" applyFont="1" applyFill="1" applyBorder="1" applyAlignment="1" applyProtection="1">
      <alignment horizontal="center" shrinkToFit="1"/>
    </xf>
    <xf numFmtId="185" fontId="12" fillId="11" borderId="23" xfId="0" applyNumberFormat="1" applyFont="1" applyFill="1" applyBorder="1" applyAlignment="1" applyProtection="1">
      <alignment horizontal="center" vertical="center"/>
    </xf>
    <xf numFmtId="185" fontId="12" fillId="11" borderId="31" xfId="0" applyNumberFormat="1" applyFont="1" applyFill="1" applyBorder="1" applyAlignment="1" applyProtection="1">
      <alignment horizontal="center" vertical="center"/>
    </xf>
    <xf numFmtId="173" fontId="9" fillId="4" borderId="22" xfId="1" applyNumberFormat="1" applyFont="1" applyFill="1" applyBorder="1" applyAlignment="1" applyProtection="1">
      <alignment horizontal="center"/>
    </xf>
    <xf numFmtId="173" fontId="9" fillId="4" borderId="6" xfId="1" applyNumberFormat="1" applyFont="1" applyFill="1" applyBorder="1" applyAlignment="1" applyProtection="1">
      <alignment horizontal="center"/>
    </xf>
    <xf numFmtId="176" fontId="5" fillId="4" borderId="39" xfId="0" applyNumberFormat="1" applyFont="1" applyFill="1" applyBorder="1" applyAlignment="1" applyProtection="1">
      <alignment horizontal="center"/>
    </xf>
    <xf numFmtId="176" fontId="5" fillId="4" borderId="48" xfId="0" applyNumberFormat="1" applyFont="1" applyFill="1" applyBorder="1" applyAlignment="1" applyProtection="1">
      <alignment horizontal="center"/>
    </xf>
    <xf numFmtId="0" fontId="13" fillId="4" borderId="12" xfId="0" applyFont="1" applyFill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/>
    </xf>
    <xf numFmtId="167" fontId="12" fillId="11" borderId="34" xfId="0" applyNumberFormat="1" applyFont="1" applyFill="1" applyBorder="1" applyAlignment="1" applyProtection="1">
      <alignment horizontal="center" vertical="center"/>
    </xf>
    <xf numFmtId="167" fontId="12" fillId="11" borderId="25" xfId="0" applyNumberFormat="1" applyFont="1" applyFill="1" applyBorder="1" applyAlignment="1" applyProtection="1">
      <alignment horizontal="center" vertical="center"/>
    </xf>
    <xf numFmtId="186" fontId="57" fillId="12" borderId="1" xfId="0" applyNumberFormat="1" applyFont="1" applyFill="1" applyBorder="1" applyAlignment="1" applyProtection="1">
      <alignment horizontal="center" vertical="center"/>
    </xf>
    <xf numFmtId="186" fontId="57" fillId="12" borderId="2" xfId="0" applyNumberFormat="1" applyFont="1" applyFill="1" applyBorder="1" applyAlignment="1" applyProtection="1">
      <alignment horizontal="center" vertical="center"/>
    </xf>
    <xf numFmtId="0" fontId="96" fillId="0" borderId="3" xfId="0" applyFont="1" applyBorder="1" applyAlignment="1">
      <alignment horizontal="center"/>
    </xf>
    <xf numFmtId="174" fontId="21" fillId="2" borderId="4" xfId="0" applyNumberFormat="1" applyFont="1" applyFill="1" applyBorder="1" applyAlignment="1" applyProtection="1">
      <alignment horizontal="center" vertical="center"/>
    </xf>
    <xf numFmtId="174" fontId="21" fillId="2" borderId="5" xfId="0" applyNumberFormat="1" applyFont="1" applyFill="1" applyBorder="1" applyAlignment="1" applyProtection="1">
      <alignment horizontal="center" vertical="center"/>
    </xf>
    <xf numFmtId="171" fontId="46" fillId="2" borderId="23" xfId="0" applyNumberFormat="1" applyFont="1" applyFill="1" applyBorder="1" applyAlignment="1" applyProtection="1">
      <alignment horizontal="center" vertical="center"/>
    </xf>
    <xf numFmtId="171" fontId="46" fillId="2" borderId="31" xfId="0" applyNumberFormat="1" applyFont="1" applyFill="1" applyBorder="1" applyAlignment="1" applyProtection="1">
      <alignment horizontal="center" vertical="center"/>
    </xf>
    <xf numFmtId="165" fontId="49" fillId="34" borderId="24" xfId="0" applyNumberFormat="1" applyFont="1" applyFill="1" applyBorder="1" applyAlignment="1" applyProtection="1">
      <alignment horizontal="center" vertical="center"/>
    </xf>
    <xf numFmtId="165" fontId="49" fillId="34" borderId="31" xfId="0" applyNumberFormat="1" applyFont="1" applyFill="1" applyBorder="1" applyAlignment="1" applyProtection="1">
      <alignment horizontal="center" vertical="center"/>
    </xf>
    <xf numFmtId="165" fontId="70" fillId="12" borderId="23" xfId="0" applyNumberFormat="1" applyFont="1" applyFill="1" applyBorder="1" applyAlignment="1" applyProtection="1">
      <alignment horizontal="center" vertical="center"/>
    </xf>
    <xf numFmtId="165" fontId="70" fillId="12" borderId="24" xfId="0" applyNumberFormat="1" applyFont="1" applyFill="1" applyBorder="1" applyAlignment="1" applyProtection="1">
      <alignment horizontal="center" vertical="center"/>
    </xf>
    <xf numFmtId="171" fontId="30" fillId="2" borderId="23" xfId="0" applyNumberFormat="1" applyFont="1" applyFill="1" applyBorder="1" applyAlignment="1" applyProtection="1">
      <alignment horizontal="center" vertical="center"/>
    </xf>
    <xf numFmtId="171" fontId="30" fillId="2" borderId="31" xfId="0" applyNumberFormat="1" applyFont="1" applyFill="1" applyBorder="1" applyAlignment="1" applyProtection="1">
      <alignment horizontal="center" vertical="center"/>
    </xf>
    <xf numFmtId="165" fontId="49" fillId="19" borderId="23" xfId="0" applyNumberFormat="1" applyFont="1" applyFill="1" applyBorder="1" applyAlignment="1" applyProtection="1">
      <alignment horizontal="center" vertical="center"/>
      <protection locked="0"/>
    </xf>
    <xf numFmtId="165" fontId="49" fillId="19" borderId="24" xfId="0" applyNumberFormat="1" applyFont="1" applyFill="1" applyBorder="1" applyAlignment="1" applyProtection="1">
      <alignment horizontal="center" vertical="center"/>
      <protection locked="0"/>
    </xf>
    <xf numFmtId="0" fontId="23" fillId="11" borderId="1" xfId="0" applyFont="1" applyFill="1" applyBorder="1" applyAlignment="1" applyProtection="1">
      <alignment horizontal="center" vertical="center"/>
    </xf>
    <xf numFmtId="0" fontId="23" fillId="11" borderId="3" xfId="0" applyFont="1" applyFill="1" applyBorder="1" applyAlignment="1" applyProtection="1">
      <alignment horizontal="center" vertical="center"/>
    </xf>
    <xf numFmtId="9" fontId="33" fillId="19" borderId="23" xfId="3" applyFont="1" applyFill="1" applyBorder="1" applyAlignment="1" applyProtection="1">
      <alignment horizontal="center" vertical="center"/>
      <protection locked="0"/>
    </xf>
    <xf numFmtId="9" fontId="33" fillId="19" borderId="31" xfId="3" applyFont="1" applyFill="1" applyBorder="1" applyAlignment="1" applyProtection="1">
      <alignment horizontal="center" vertical="center"/>
      <protection locked="0"/>
    </xf>
    <xf numFmtId="186" fontId="25" fillId="12" borderId="1" xfId="0" applyNumberFormat="1" applyFont="1" applyFill="1" applyBorder="1" applyAlignment="1" applyProtection="1">
      <alignment horizontal="center" vertical="center"/>
    </xf>
    <xf numFmtId="186" fontId="25" fillId="12" borderId="2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/>
    <xf numFmtId="10" fontId="53" fillId="41" borderId="23" xfId="3" applyNumberFormat="1" applyFont="1" applyFill="1" applyBorder="1" applyAlignment="1" applyProtection="1">
      <alignment horizontal="center" vertical="center"/>
    </xf>
    <xf numFmtId="10" fontId="53" fillId="41" borderId="31" xfId="3" applyNumberFormat="1" applyFont="1" applyFill="1" applyBorder="1" applyAlignment="1" applyProtection="1">
      <alignment horizontal="center" vertical="center"/>
    </xf>
    <xf numFmtId="170" fontId="23" fillId="39" borderId="4" xfId="0" applyNumberFormat="1" applyFont="1" applyFill="1" applyBorder="1" applyAlignment="1" applyProtection="1">
      <alignment horizontal="center" vertical="center"/>
    </xf>
    <xf numFmtId="170" fontId="23" fillId="39" borderId="0" xfId="0" applyNumberFormat="1" applyFont="1" applyFill="1" applyBorder="1" applyAlignment="1" applyProtection="1">
      <alignment horizontal="center" vertical="center"/>
    </xf>
    <xf numFmtId="165" fontId="51" fillId="39" borderId="4" xfId="0" applyNumberFormat="1" applyFont="1" applyFill="1" applyBorder="1" applyAlignment="1" applyProtection="1">
      <alignment horizontal="center" vertical="center"/>
    </xf>
    <xf numFmtId="165" fontId="51" fillId="39" borderId="0" xfId="0" applyNumberFormat="1" applyFont="1" applyFill="1" applyBorder="1" applyAlignment="1" applyProtection="1">
      <alignment horizontal="center" vertical="center"/>
    </xf>
    <xf numFmtId="0" fontId="53" fillId="41" borderId="4" xfId="0" applyFont="1" applyFill="1" applyBorder="1" applyAlignment="1" applyProtection="1">
      <alignment horizontal="center" vertical="center"/>
    </xf>
    <xf numFmtId="0" fontId="53" fillId="41" borderId="5" xfId="0" applyFont="1" applyFill="1" applyBorder="1" applyAlignment="1" applyProtection="1">
      <alignment horizontal="center" vertical="center"/>
    </xf>
    <xf numFmtId="0" fontId="53" fillId="41" borderId="1" xfId="0" applyFont="1" applyFill="1" applyBorder="1" applyAlignment="1" applyProtection="1">
      <alignment horizontal="center" vertical="center"/>
    </xf>
    <xf numFmtId="0" fontId="53" fillId="41" borderId="3" xfId="0" applyFont="1" applyFill="1" applyBorder="1" applyAlignment="1" applyProtection="1">
      <alignment horizontal="center" vertical="center"/>
    </xf>
    <xf numFmtId="0" fontId="4" fillId="40" borderId="4" xfId="0" applyFont="1" applyFill="1" applyBorder="1" applyAlignment="1" applyProtection="1">
      <alignment horizontal="center" vertical="center"/>
    </xf>
    <xf numFmtId="0" fontId="4" fillId="40" borderId="0" xfId="0" applyFont="1" applyFill="1" applyBorder="1" applyAlignment="1" applyProtection="1">
      <alignment horizontal="center" vertical="center"/>
    </xf>
    <xf numFmtId="185" fontId="50" fillId="34" borderId="2" xfId="0" applyNumberFormat="1" applyFont="1" applyFill="1" applyBorder="1" applyAlignment="1" applyProtection="1">
      <alignment horizontal="center" vertical="center"/>
    </xf>
    <xf numFmtId="185" fontId="50" fillId="34" borderId="3" xfId="0" applyNumberFormat="1" applyFont="1" applyFill="1" applyBorder="1" applyAlignment="1" applyProtection="1">
      <alignment horizontal="center" vertical="center"/>
    </xf>
    <xf numFmtId="170" fontId="22" fillId="39" borderId="4" xfId="0" applyNumberFormat="1" applyFont="1" applyFill="1" applyBorder="1" applyAlignment="1" applyProtection="1">
      <alignment horizontal="center" vertical="center"/>
    </xf>
    <xf numFmtId="170" fontId="22" fillId="39" borderId="0" xfId="0" applyNumberFormat="1" applyFont="1" applyFill="1" applyBorder="1" applyAlignment="1" applyProtection="1">
      <alignment horizontal="center" vertical="center"/>
    </xf>
    <xf numFmtId="165" fontId="52" fillId="39" borderId="4" xfId="0" applyNumberFormat="1" applyFont="1" applyFill="1" applyBorder="1" applyAlignment="1" applyProtection="1">
      <alignment horizontal="center" vertical="center"/>
    </xf>
    <xf numFmtId="165" fontId="52" fillId="39" borderId="0" xfId="0" applyNumberFormat="1" applyFont="1" applyFill="1" applyBorder="1" applyAlignment="1" applyProtection="1">
      <alignment horizontal="center" vertical="center"/>
    </xf>
    <xf numFmtId="0" fontId="2" fillId="19" borderId="41" xfId="0" applyFont="1" applyFill="1" applyBorder="1" applyAlignment="1" applyProtection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23" fillId="19" borderId="70" xfId="0" applyFont="1" applyFill="1" applyBorder="1" applyAlignment="1" applyProtection="1">
      <alignment horizontal="center" vertical="center"/>
    </xf>
    <xf numFmtId="0" fontId="94" fillId="0" borderId="71" xfId="0" applyFont="1" applyBorder="1" applyAlignment="1">
      <alignment horizontal="center" vertical="center"/>
    </xf>
    <xf numFmtId="0" fontId="65" fillId="12" borderId="4" xfId="0" applyFont="1" applyFill="1" applyBorder="1" applyAlignment="1" applyProtection="1">
      <alignment horizontal="center" vertical="center"/>
    </xf>
    <xf numFmtId="0" fontId="65" fillId="12" borderId="5" xfId="0" applyFont="1" applyFill="1" applyBorder="1" applyAlignment="1" applyProtection="1">
      <alignment horizontal="center" vertical="center"/>
    </xf>
    <xf numFmtId="10" fontId="65" fillId="12" borderId="4" xfId="3" applyNumberFormat="1" applyFont="1" applyFill="1" applyBorder="1" applyAlignment="1" applyProtection="1">
      <alignment horizontal="center" vertical="center"/>
    </xf>
    <xf numFmtId="10" fontId="65" fillId="12" borderId="5" xfId="3" applyNumberFormat="1" applyFont="1" applyFill="1" applyBorder="1" applyAlignment="1" applyProtection="1">
      <alignment horizontal="center" vertical="center"/>
    </xf>
    <xf numFmtId="10" fontId="65" fillId="12" borderId="23" xfId="3" applyNumberFormat="1" applyFont="1" applyFill="1" applyBorder="1" applyAlignment="1" applyProtection="1">
      <alignment horizontal="center" vertical="center"/>
    </xf>
    <xf numFmtId="10" fontId="65" fillId="12" borderId="31" xfId="3" applyNumberFormat="1" applyFont="1" applyFill="1" applyBorder="1" applyAlignment="1" applyProtection="1">
      <alignment horizontal="center" vertical="center"/>
    </xf>
    <xf numFmtId="49" fontId="29" fillId="19" borderId="0" xfId="0" applyNumberFormat="1" applyFont="1" applyFill="1" applyBorder="1" applyAlignment="1" applyProtection="1">
      <alignment horizontal="left"/>
    </xf>
    <xf numFmtId="49" fontId="29" fillId="19" borderId="5" xfId="0" applyNumberFormat="1" applyFont="1" applyFill="1" applyBorder="1" applyAlignment="1" applyProtection="1">
      <alignment horizontal="left"/>
    </xf>
    <xf numFmtId="0" fontId="29" fillId="20" borderId="0" xfId="0" applyNumberFormat="1" applyFont="1" applyFill="1" applyBorder="1" applyAlignment="1" applyProtection="1">
      <alignment horizontal="left"/>
    </xf>
    <xf numFmtId="0" fontId="29" fillId="20" borderId="30" xfId="0" applyNumberFormat="1" applyFont="1" applyFill="1" applyBorder="1" applyAlignment="1" applyProtection="1">
      <alignment horizontal="left"/>
    </xf>
    <xf numFmtId="49" fontId="29" fillId="20" borderId="37" xfId="0" applyNumberFormat="1" applyFont="1" applyFill="1" applyBorder="1" applyAlignment="1" applyProtection="1">
      <alignment horizontal="left"/>
    </xf>
    <xf numFmtId="0" fontId="0" fillId="20" borderId="55" xfId="0" applyFill="1" applyBorder="1" applyAlignment="1" applyProtection="1">
      <alignment horizontal="center" vertical="center"/>
    </xf>
    <xf numFmtId="0" fontId="0" fillId="20" borderId="56" xfId="0" applyFill="1" applyBorder="1" applyAlignment="1" applyProtection="1">
      <alignment vertical="center"/>
    </xf>
    <xf numFmtId="0" fontId="90" fillId="20" borderId="57" xfId="0" applyFont="1" applyFill="1" applyBorder="1" applyAlignment="1" applyProtection="1">
      <alignment horizontal="center" vertical="center"/>
    </xf>
    <xf numFmtId="0" fontId="89" fillId="20" borderId="55" xfId="0" applyFont="1" applyFill="1" applyBorder="1" applyAlignment="1" applyProtection="1">
      <alignment horizontal="center" vertical="center"/>
    </xf>
    <xf numFmtId="0" fontId="89" fillId="20" borderId="3" xfId="0" applyFont="1" applyFill="1" applyBorder="1" applyAlignment="1" applyProtection="1">
      <alignment horizontal="center" vertical="center"/>
    </xf>
    <xf numFmtId="185" fontId="39" fillId="19" borderId="23" xfId="0" applyNumberFormat="1" applyFont="1" applyFill="1" applyBorder="1" applyAlignment="1" applyProtection="1">
      <alignment horizontal="center" vertical="center"/>
    </xf>
    <xf numFmtId="185" fontId="39" fillId="19" borderId="31" xfId="0" applyNumberFormat="1" applyFont="1" applyFill="1" applyBorder="1" applyAlignment="1" applyProtection="1">
      <alignment horizontal="center" vertical="center"/>
    </xf>
    <xf numFmtId="0" fontId="91" fillId="39" borderId="65" xfId="0" applyFont="1" applyFill="1" applyBorder="1" applyAlignment="1" applyProtection="1">
      <alignment horizontal="center" vertical="center" wrapText="1"/>
    </xf>
    <xf numFmtId="0" fontId="0" fillId="39" borderId="66" xfId="0" applyFill="1" applyBorder="1" applyAlignment="1" applyProtection="1">
      <alignment wrapText="1"/>
    </xf>
    <xf numFmtId="0" fontId="0" fillId="39" borderId="67" xfId="0" applyFill="1" applyBorder="1" applyAlignment="1" applyProtection="1">
      <alignment wrapText="1"/>
    </xf>
    <xf numFmtId="0" fontId="68" fillId="0" borderId="15" xfId="5" applyFont="1" applyFill="1" applyBorder="1" applyAlignment="1" applyProtection="1">
      <alignment vertical="top" wrapText="1"/>
    </xf>
    <xf numFmtId="0" fontId="68" fillId="3" borderId="16" xfId="0" applyFont="1" applyFill="1" applyBorder="1" applyAlignment="1" applyProtection="1">
      <alignment vertical="top"/>
    </xf>
    <xf numFmtId="0" fontId="68" fillId="3" borderId="17" xfId="0" applyFont="1" applyFill="1" applyBorder="1" applyAlignment="1" applyProtection="1">
      <alignment vertical="top"/>
    </xf>
    <xf numFmtId="167" fontId="39" fillId="19" borderId="34" xfId="0" applyNumberFormat="1" applyFont="1" applyFill="1" applyBorder="1" applyAlignment="1" applyProtection="1">
      <alignment horizontal="center" vertical="center"/>
    </xf>
    <xf numFmtId="167" fontId="39" fillId="19" borderId="25" xfId="0" applyNumberFormat="1" applyFont="1" applyFill="1" applyBorder="1" applyAlignment="1" applyProtection="1">
      <alignment horizontal="center" vertical="center"/>
    </xf>
    <xf numFmtId="167" fontId="88" fillId="39" borderId="41" xfId="0" applyNumberFormat="1" applyFont="1" applyFill="1" applyBorder="1" applyAlignment="1" applyProtection="1">
      <alignment horizontal="center" vertical="center"/>
    </xf>
    <xf numFmtId="167" fontId="88" fillId="39" borderId="72" xfId="0" applyNumberFormat="1" applyFont="1" applyFill="1" applyBorder="1" applyAlignment="1" applyProtection="1">
      <alignment horizontal="center" vertical="center"/>
    </xf>
    <xf numFmtId="0" fontId="89" fillId="39" borderId="40" xfId="0" applyFont="1" applyFill="1" applyBorder="1" applyAlignment="1" applyProtection="1">
      <alignment vertical="center"/>
    </xf>
    <xf numFmtId="0" fontId="89" fillId="39" borderId="73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85" fontId="88" fillId="19" borderId="41" xfId="0" applyNumberFormat="1" applyFont="1" applyFill="1" applyBorder="1" applyAlignment="1" applyProtection="1">
      <alignment horizontal="center" vertical="center"/>
    </xf>
    <xf numFmtId="185" fontId="88" fillId="19" borderId="72" xfId="0" applyNumberFormat="1" applyFont="1" applyFill="1" applyBorder="1" applyAlignment="1" applyProtection="1">
      <alignment horizontal="center" vertical="center"/>
    </xf>
    <xf numFmtId="0" fontId="89" fillId="19" borderId="41" xfId="0" applyFont="1" applyFill="1" applyBorder="1" applyAlignment="1" applyProtection="1">
      <alignment vertical="center"/>
    </xf>
    <xf numFmtId="0" fontId="89" fillId="19" borderId="72" xfId="0" applyFont="1" applyFill="1" applyBorder="1" applyAlignment="1" applyProtection="1">
      <alignment vertical="center"/>
    </xf>
    <xf numFmtId="167" fontId="88" fillId="19" borderId="41" xfId="0" applyNumberFormat="1" applyFont="1" applyFill="1" applyBorder="1" applyAlignment="1" applyProtection="1">
      <alignment horizontal="center" vertical="center"/>
    </xf>
    <xf numFmtId="167" fontId="88" fillId="19" borderId="72" xfId="0" applyNumberFormat="1" applyFont="1" applyFill="1" applyBorder="1" applyAlignment="1" applyProtection="1">
      <alignment horizontal="center" vertical="center"/>
    </xf>
    <xf numFmtId="185" fontId="88" fillId="39" borderId="70" xfId="0" applyNumberFormat="1" applyFont="1" applyFill="1" applyBorder="1" applyAlignment="1" applyProtection="1">
      <alignment horizontal="center" vertical="center"/>
    </xf>
    <xf numFmtId="185" fontId="88" fillId="39" borderId="71" xfId="0" applyNumberFormat="1" applyFont="1" applyFill="1" applyBorder="1" applyAlignment="1" applyProtection="1">
      <alignment horizontal="center" vertical="center"/>
    </xf>
    <xf numFmtId="0" fontId="89" fillId="39" borderId="41" xfId="0" applyFont="1" applyFill="1" applyBorder="1" applyAlignment="1" applyProtection="1">
      <alignment horizontal="center" vertical="center"/>
    </xf>
    <xf numFmtId="0" fontId="89" fillId="39" borderId="72" xfId="0" applyFont="1" applyFill="1" applyBorder="1" applyAlignment="1" applyProtection="1">
      <alignment horizontal="center" vertical="center"/>
    </xf>
    <xf numFmtId="0" fontId="88" fillId="19" borderId="41" xfId="0" applyNumberFormat="1" applyFont="1" applyFill="1" applyBorder="1" applyAlignment="1" applyProtection="1">
      <alignment horizontal="center" vertical="center"/>
    </xf>
    <xf numFmtId="0" fontId="88" fillId="19" borderId="72" xfId="0" applyNumberFormat="1" applyFont="1" applyFill="1" applyBorder="1" applyAlignment="1" applyProtection="1">
      <alignment horizontal="center" vertical="center"/>
    </xf>
    <xf numFmtId="0" fontId="92" fillId="19" borderId="41" xfId="0" applyNumberFormat="1" applyFont="1" applyFill="1" applyBorder="1" applyAlignment="1" applyProtection="1">
      <alignment vertical="center"/>
    </xf>
    <xf numFmtId="0" fontId="92" fillId="19" borderId="72" xfId="0" applyNumberFormat="1" applyFont="1" applyFill="1" applyBorder="1" applyAlignment="1" applyProtection="1">
      <alignment vertical="center"/>
    </xf>
    <xf numFmtId="0" fontId="89" fillId="39" borderId="41" xfId="0" applyFont="1" applyFill="1" applyBorder="1" applyAlignment="1" applyProtection="1">
      <alignment vertical="center"/>
    </xf>
    <xf numFmtId="0" fontId="89" fillId="39" borderId="72" xfId="0" applyFont="1" applyFill="1" applyBorder="1" applyAlignment="1" applyProtection="1">
      <alignment vertical="center"/>
    </xf>
    <xf numFmtId="3" fontId="20" fillId="16" borderId="32" xfId="0" applyNumberFormat="1" applyFont="1" applyFill="1" applyBorder="1" applyAlignment="1">
      <alignment horizontal="center" vertical="center" wrapText="1"/>
    </xf>
    <xf numFmtId="3" fontId="20" fillId="16" borderId="38" xfId="0" applyNumberFormat="1" applyFont="1" applyFill="1" applyBorder="1" applyAlignment="1">
      <alignment horizontal="center" vertical="center" wrapText="1"/>
    </xf>
    <xf numFmtId="3" fontId="23" fillId="17" borderId="20" xfId="0" applyNumberFormat="1" applyFont="1" applyFill="1" applyBorder="1" applyAlignment="1">
      <alignment horizontal="center" vertical="center"/>
    </xf>
    <xf numFmtId="3" fontId="23" fillId="17" borderId="31" xfId="0" applyNumberFormat="1" applyFont="1" applyFill="1" applyBorder="1" applyAlignment="1">
      <alignment horizontal="center" vertical="center"/>
    </xf>
    <xf numFmtId="0" fontId="20" fillId="17" borderId="1" xfId="0" applyFont="1" applyFill="1" applyBorder="1" applyAlignment="1">
      <alignment horizontal="center" vertical="center"/>
    </xf>
    <xf numFmtId="0" fontId="20" fillId="17" borderId="2" xfId="0" applyFont="1" applyFill="1" applyBorder="1" applyAlignment="1">
      <alignment horizontal="center" vertical="center"/>
    </xf>
    <xf numFmtId="0" fontId="20" fillId="17" borderId="3" xfId="0" applyFont="1" applyFill="1" applyBorder="1" applyAlignment="1">
      <alignment horizontal="center" vertical="center"/>
    </xf>
  </cellXfs>
  <cellStyles count="7">
    <cellStyle name="Euro" xfId="2"/>
    <cellStyle name="Euro 2" xfId="6"/>
    <cellStyle name="Hiperligação" xfId="1" builtinId="8"/>
    <cellStyle name="Moeda" xfId="4" builtinId="4"/>
    <cellStyle name="Normal" xfId="0" builtinId="0"/>
    <cellStyle name="Normal 2" xfId="5"/>
    <cellStyle name="Percentagem" xfId="3" builtinId="5"/>
  </cellStyles>
  <dxfs count="43">
    <dxf>
      <font>
        <color rgb="FFC00000"/>
      </font>
      <fill>
        <patternFill>
          <bgColor rgb="FFFFFF00"/>
        </patternFill>
      </fill>
    </dxf>
    <dxf>
      <font>
        <b/>
        <i val="0"/>
        <color rgb="FF0099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theme="9" tint="-0.24994659260841701"/>
      </font>
      <fill>
        <patternFill patternType="gray0625">
          <bgColor rgb="FFFEF6F0"/>
        </patternFill>
      </fill>
    </dxf>
    <dxf>
      <font>
        <b/>
        <i val="0"/>
        <color rgb="FFC00000"/>
      </font>
    </dxf>
    <dxf>
      <font>
        <condense val="0"/>
        <extend val="0"/>
        <color indexed="10"/>
      </font>
      <fill>
        <patternFill patternType="gray125"/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 patternType="gray125"/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border>
        <vertical/>
        <horizontal/>
      </border>
    </dxf>
    <dxf>
      <font>
        <color theme="0"/>
      </font>
    </dxf>
    <dxf>
      <font>
        <color theme="0"/>
      </font>
    </dxf>
    <dxf>
      <font>
        <b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 patternType="gray125"/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9" tint="-0.24994659260841701"/>
      </font>
      <fill>
        <patternFill patternType="gray0625">
          <bgColor rgb="FFFEF6F0"/>
        </patternFill>
      </fill>
    </dxf>
    <dxf>
      <font>
        <b/>
        <i val="0"/>
        <color rgb="FFC00000"/>
      </font>
    </dxf>
    <dxf>
      <font>
        <condense val="0"/>
        <extend val="0"/>
        <color indexed="10"/>
      </font>
      <fill>
        <patternFill patternType="gray125"/>
      </fill>
    </dxf>
    <dxf>
      <font>
        <b/>
        <i val="0"/>
        <color rgb="FFC00000"/>
      </font>
    </dxf>
    <dxf>
      <font>
        <b/>
        <i val="0"/>
        <color theme="9" tint="-0.499984740745262"/>
      </font>
    </dxf>
    <dxf>
      <font>
        <b/>
        <i val="0"/>
        <color rgb="FFFF0000"/>
      </font>
      <border>
        <vertical/>
        <horizontal/>
      </border>
    </dxf>
    <dxf>
      <font>
        <color theme="0"/>
      </font>
    </dxf>
    <dxf>
      <font>
        <color theme="0"/>
      </font>
    </dxf>
    <dxf>
      <font>
        <b/>
        <i val="0"/>
        <color rgb="FFC00000"/>
      </font>
    </dxf>
    <dxf>
      <font>
        <color theme="6" tint="0.79998168889431442"/>
      </font>
    </dxf>
    <dxf>
      <font>
        <color theme="6" tint="0.79998168889431442"/>
      </font>
    </dxf>
  </dxfs>
  <tableStyles count="0" defaultTableStyle="TableStyleMedium9" defaultPivotStyle="PivotStyleLight16"/>
  <colors>
    <mruColors>
      <color rgb="FF0000FF"/>
      <color rgb="FF009900"/>
      <color rgb="FFFFFF99"/>
      <color rgb="FFFFFFFF"/>
      <color rgb="FFCCFFCC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P78"/>
  <sheetViews>
    <sheetView showGridLines="0" showRowColHeaders="0" showZeros="0" tabSelected="1" zoomScaleNormal="100" zoomScaleSheetLayoutView="100" workbookViewId="0">
      <pane ySplit="10" topLeftCell="A11" activePane="bottomLeft" state="frozen"/>
      <selection pane="bottomLeft" activeCell="H2" sqref="H2:O2"/>
    </sheetView>
  </sheetViews>
  <sheetFormatPr defaultColWidth="9.140625" defaultRowHeight="15" x14ac:dyDescent="0.25"/>
  <cols>
    <col min="1" max="1" width="2.85546875" style="2" customWidth="1"/>
    <col min="2" max="2" width="5.140625" style="7" bestFit="1" customWidth="1"/>
    <col min="3" max="3" width="7.140625" style="2" customWidth="1"/>
    <col min="4" max="4" width="8.42578125" style="7" customWidth="1"/>
    <col min="5" max="5" width="12.85546875" style="7" bestFit="1" customWidth="1"/>
    <col min="6" max="7" width="19.85546875" style="2" customWidth="1"/>
    <col min="8" max="8" width="10" style="2" customWidth="1"/>
    <col min="9" max="9" width="10.140625" style="2" customWidth="1"/>
    <col min="10" max="11" width="8" style="2" customWidth="1"/>
    <col min="12" max="12" width="2.85546875" style="2" bestFit="1" customWidth="1"/>
    <col min="13" max="13" width="3.140625" style="2" bestFit="1" customWidth="1"/>
    <col min="14" max="14" width="14.140625" style="2" bestFit="1" customWidth="1"/>
    <col min="15" max="15" width="11.140625" style="2" customWidth="1"/>
    <col min="16" max="16" width="10.85546875" style="2" customWidth="1"/>
    <col min="17" max="17" width="11.85546875" style="2" bestFit="1" customWidth="1"/>
    <col min="18" max="18" width="2.42578125" style="2" customWidth="1"/>
    <col min="19" max="19" width="30.85546875" style="2" customWidth="1"/>
    <col min="20" max="20" width="2.85546875" style="2" customWidth="1"/>
    <col min="21" max="21" width="17.140625" style="7" customWidth="1"/>
    <col min="22" max="22" width="2.85546875" style="2" customWidth="1"/>
    <col min="23" max="24" width="16.85546875" style="2" customWidth="1"/>
    <col min="25" max="25" width="2.85546875" style="2" customWidth="1"/>
    <col min="26" max="26" width="16.5703125" style="67" customWidth="1"/>
    <col min="27" max="27" width="16.5703125" style="107" customWidth="1"/>
    <col min="28" max="28" width="3.85546875" style="171" customWidth="1"/>
    <col min="29" max="29" width="16.5703125" style="67" customWidth="1"/>
    <col min="30" max="30" width="16.5703125" style="63" customWidth="1"/>
    <col min="31" max="31" width="2.85546875" style="49" customWidth="1"/>
    <col min="32" max="33" width="11.5703125" style="24" customWidth="1"/>
    <col min="34" max="34" width="11.5703125" customWidth="1"/>
    <col min="35" max="35" width="2.85546875" style="2" customWidth="1"/>
    <col min="36" max="36" width="16.5703125" style="67" customWidth="1"/>
    <col min="37" max="37" width="16.5703125" style="63" customWidth="1"/>
    <col min="38" max="38" width="4.140625" style="174" customWidth="1"/>
    <col min="39" max="39" width="14.85546875" style="2" bestFit="1" customWidth="1"/>
    <col min="40" max="40" width="2.85546875" style="2" customWidth="1"/>
    <col min="41" max="41" width="3.140625" style="2" bestFit="1" customWidth="1"/>
    <col min="42" max="42" width="2.85546875" style="2" customWidth="1"/>
    <col min="43" max="16384" width="9.140625" style="2"/>
  </cols>
  <sheetData>
    <row r="1" spans="1:42" ht="28.5" customHeight="1" thickBot="1" x14ac:dyDescent="0.3">
      <c r="A1" s="23"/>
      <c r="B1" s="273" t="s">
        <v>30</v>
      </c>
      <c r="C1" s="274"/>
      <c r="D1" s="274"/>
      <c r="E1" s="274"/>
      <c r="F1" s="274"/>
      <c r="G1" s="274"/>
      <c r="H1" s="274"/>
      <c r="I1" s="274"/>
      <c r="J1" s="274"/>
      <c r="K1" s="274"/>
      <c r="L1" s="275"/>
      <c r="M1" s="276" t="s">
        <v>31</v>
      </c>
      <c r="N1" s="274"/>
      <c r="O1" s="274"/>
      <c r="P1" s="274"/>
      <c r="Q1" s="274"/>
      <c r="R1" s="277"/>
      <c r="S1" s="278"/>
      <c r="T1" s="1"/>
      <c r="U1" s="1"/>
      <c r="V1" s="1"/>
      <c r="W1" s="327" t="s">
        <v>102</v>
      </c>
      <c r="X1" s="328"/>
      <c r="Y1" s="329"/>
      <c r="Z1" s="308" t="s">
        <v>127</v>
      </c>
      <c r="AA1" s="309"/>
      <c r="AB1" s="310"/>
      <c r="AC1" s="342" t="s">
        <v>103</v>
      </c>
      <c r="AD1" s="343"/>
      <c r="AE1" s="48"/>
      <c r="AF1" s="332" t="s">
        <v>106</v>
      </c>
      <c r="AG1" s="333"/>
      <c r="AH1" s="333"/>
      <c r="AI1" s="1"/>
      <c r="AJ1" s="1"/>
      <c r="AK1" s="1"/>
      <c r="AL1" s="168"/>
      <c r="AM1" s="1"/>
      <c r="AN1" s="1"/>
      <c r="AO1" s="1"/>
      <c r="AP1" s="1"/>
    </row>
    <row r="2" spans="1:42" ht="23.25" customHeight="1" thickTop="1" thickBot="1" x14ac:dyDescent="0.4">
      <c r="A2" s="1"/>
      <c r="B2" s="293">
        <f ca="1">TODAY()</f>
        <v>43315</v>
      </c>
      <c r="C2" s="294"/>
      <c r="D2" s="292" t="s">
        <v>0</v>
      </c>
      <c r="E2" s="292"/>
      <c r="F2" s="292"/>
      <c r="G2" s="292"/>
      <c r="H2" s="279"/>
      <c r="I2" s="279"/>
      <c r="J2" s="279"/>
      <c r="K2" s="279"/>
      <c r="L2" s="279"/>
      <c r="M2" s="279"/>
      <c r="N2" s="279"/>
      <c r="O2" s="279"/>
      <c r="P2" s="26" t="s">
        <v>52</v>
      </c>
      <c r="Q2" s="289"/>
      <c r="R2" s="289"/>
      <c r="S2" s="27" t="s">
        <v>25</v>
      </c>
      <c r="T2" s="1"/>
      <c r="U2" s="1"/>
      <c r="V2" s="1"/>
      <c r="W2" s="321"/>
      <c r="X2" s="322"/>
      <c r="Y2" s="223"/>
      <c r="Z2" s="317">
        <f>W2</f>
        <v>0</v>
      </c>
      <c r="AA2" s="318"/>
      <c r="AB2" s="224">
        <v>1</v>
      </c>
      <c r="AC2" s="315">
        <f>N7</f>
        <v>0</v>
      </c>
      <c r="AD2" s="316"/>
      <c r="AE2" s="48"/>
      <c r="AF2" s="334">
        <f>AC2*30%</f>
        <v>0</v>
      </c>
      <c r="AG2" s="335"/>
      <c r="AH2" s="335"/>
      <c r="AI2" s="1"/>
      <c r="AJ2" s="338" t="s">
        <v>108</v>
      </c>
      <c r="AK2" s="339"/>
      <c r="AL2" s="168"/>
      <c r="AM2" s="1"/>
      <c r="AN2" s="1"/>
      <c r="AO2" s="1"/>
      <c r="AP2" s="1"/>
    </row>
    <row r="3" spans="1:42" ht="16.5" customHeight="1" thickTop="1" thickBot="1" x14ac:dyDescent="0.3">
      <c r="A3" s="1"/>
      <c r="B3" s="116"/>
      <c r="C3" s="28"/>
      <c r="D3" s="29" t="s">
        <v>1</v>
      </c>
      <c r="E3" s="286"/>
      <c r="F3" s="287"/>
      <c r="G3" s="30" t="s">
        <v>32</v>
      </c>
      <c r="H3" s="138"/>
      <c r="I3" s="55">
        <f ca="1">DATEDIF(H3,B2,"y")</f>
        <v>118</v>
      </c>
      <c r="J3" s="288" t="s">
        <v>26</v>
      </c>
      <c r="K3" s="282"/>
      <c r="L3" s="295"/>
      <c r="M3" s="296"/>
      <c r="N3" s="145" t="s">
        <v>113</v>
      </c>
      <c r="O3" s="89" t="e">
        <f>O5/N5</f>
        <v>#DIV/0!</v>
      </c>
      <c r="P3" s="45" t="s">
        <v>33</v>
      </c>
      <c r="Q3" s="131"/>
      <c r="R3" s="125"/>
      <c r="S3" s="31">
        <v>43101</v>
      </c>
      <c r="T3" s="1"/>
      <c r="U3" s="31">
        <v>42370</v>
      </c>
      <c r="V3" s="1"/>
      <c r="W3" s="221" t="s">
        <v>53</v>
      </c>
      <c r="X3" s="222" t="s">
        <v>54</v>
      </c>
      <c r="Y3" s="1"/>
      <c r="Z3" s="114" t="str">
        <f>J5</f>
        <v>Valor Aconcelhado:</v>
      </c>
      <c r="AA3" s="115">
        <f>N5</f>
        <v>0</v>
      </c>
      <c r="AB3" s="168"/>
      <c r="AC3" s="88" t="s">
        <v>110</v>
      </c>
      <c r="AD3" s="90" t="e">
        <f>O5/N5</f>
        <v>#DIV/0!</v>
      </c>
      <c r="AE3" s="48"/>
      <c r="AF3" s="48"/>
      <c r="AG3" s="48"/>
      <c r="AH3" s="48"/>
      <c r="AI3" s="1"/>
      <c r="AJ3" s="336" t="s">
        <v>109</v>
      </c>
      <c r="AK3" s="337"/>
      <c r="AL3" s="168"/>
      <c r="AM3" s="1"/>
      <c r="AN3" s="1"/>
      <c r="AO3" s="1"/>
      <c r="AP3" s="1"/>
    </row>
    <row r="4" spans="1:42" ht="16.5" customHeight="1" thickBot="1" x14ac:dyDescent="0.3">
      <c r="A4" s="1"/>
      <c r="B4" s="116"/>
      <c r="C4" s="28"/>
      <c r="D4" s="142" t="s">
        <v>19</v>
      </c>
      <c r="E4" s="131"/>
      <c r="F4" s="46" t="s">
        <v>28</v>
      </c>
      <c r="G4" s="131"/>
      <c r="H4" s="282" t="s">
        <v>48</v>
      </c>
      <c r="I4" s="282"/>
      <c r="J4" s="131"/>
      <c r="K4" s="282" t="s">
        <v>27</v>
      </c>
      <c r="L4" s="282"/>
      <c r="M4" s="282"/>
      <c r="N4" s="37">
        <f>J4+G4</f>
        <v>0</v>
      </c>
      <c r="O4" s="283" t="s">
        <v>99</v>
      </c>
      <c r="P4" s="284"/>
      <c r="Q4" s="285"/>
      <c r="R4" s="125"/>
      <c r="S4" s="31">
        <v>43465</v>
      </c>
      <c r="T4" s="1"/>
      <c r="U4" s="31">
        <v>42735</v>
      </c>
      <c r="V4" s="1"/>
      <c r="W4" s="64"/>
      <c r="X4" s="64"/>
      <c r="Y4" s="15"/>
      <c r="Z4" s="108" t="s">
        <v>53</v>
      </c>
      <c r="AA4" s="100" t="s">
        <v>54</v>
      </c>
      <c r="AB4" s="167"/>
      <c r="AC4" s="58" t="s">
        <v>98</v>
      </c>
      <c r="AD4" s="60" t="s">
        <v>97</v>
      </c>
      <c r="AE4" s="48"/>
      <c r="AF4" s="344" t="s">
        <v>107</v>
      </c>
      <c r="AG4" s="345"/>
      <c r="AH4" s="345"/>
      <c r="AI4" s="1"/>
      <c r="AJ4" s="330" t="e">
        <f>W16</f>
        <v>#DIV/0!</v>
      </c>
      <c r="AK4" s="331"/>
      <c r="AL4" s="168"/>
      <c r="AM4" s="1"/>
      <c r="AN4" s="1"/>
      <c r="AO4" s="1"/>
      <c r="AP4" s="1"/>
    </row>
    <row r="5" spans="1:42" ht="21" customHeight="1" thickBot="1" x14ac:dyDescent="0.3">
      <c r="A5" s="1"/>
      <c r="B5" s="269" t="s">
        <v>29</v>
      </c>
      <c r="C5" s="270"/>
      <c r="D5" s="270"/>
      <c r="E5" s="132"/>
      <c r="F5" s="280">
        <f>N5*30%</f>
        <v>0</v>
      </c>
      <c r="G5" s="281"/>
      <c r="H5" s="141" t="s">
        <v>50</v>
      </c>
      <c r="I5" s="133">
        <v>800</v>
      </c>
      <c r="J5" s="271" t="s">
        <v>51</v>
      </c>
      <c r="K5" s="272"/>
      <c r="L5" s="272"/>
      <c r="M5" s="272"/>
      <c r="N5" s="51">
        <f>E5*I5</f>
        <v>0</v>
      </c>
      <c r="O5" s="290">
        <f>W2</f>
        <v>0</v>
      </c>
      <c r="P5" s="291"/>
      <c r="Q5" s="134" t="e">
        <f>O5/E5</f>
        <v>#DIV/0!</v>
      </c>
      <c r="R5" s="136" t="e">
        <f>Q5</f>
        <v>#DIV/0!</v>
      </c>
      <c r="S5" s="135">
        <f>S4-S3+1</f>
        <v>365</v>
      </c>
      <c r="T5" s="1"/>
      <c r="U5" s="135">
        <f>U4-U3+1</f>
        <v>366</v>
      </c>
      <c r="V5" s="1"/>
      <c r="W5" s="137">
        <f>W4-W10+W20</f>
        <v>0</v>
      </c>
      <c r="X5" s="137">
        <f>X4-X10+X20</f>
        <v>0</v>
      </c>
      <c r="Y5" s="15"/>
      <c r="Z5" s="109" t="e">
        <f>(AC2*W28)-W10</f>
        <v>#DIV/0!</v>
      </c>
      <c r="AA5" s="101" t="e">
        <f>AC2*X28</f>
        <v>#DIV/0!</v>
      </c>
      <c r="AB5" s="167"/>
      <c r="AC5" s="59" t="e">
        <f>(W28*Y28)+(W24*Y24)</f>
        <v>#DIV/0!</v>
      </c>
      <c r="AD5" s="61" t="e">
        <f>(X28*Y28)+(X24*Y24)</f>
        <v>#DIV/0!</v>
      </c>
      <c r="AE5" s="48"/>
      <c r="AF5" s="346">
        <f>Z2*30%</f>
        <v>0</v>
      </c>
      <c r="AG5" s="347"/>
      <c r="AH5" s="347"/>
      <c r="AI5" s="1"/>
      <c r="AJ5" s="1"/>
      <c r="AK5" s="1"/>
      <c r="AL5" s="168"/>
      <c r="AM5" s="1"/>
      <c r="AN5" s="1"/>
      <c r="AO5" s="225" t="s">
        <v>121</v>
      </c>
      <c r="AP5" s="1"/>
    </row>
    <row r="6" spans="1:42" ht="7.5" customHeight="1" thickBot="1" x14ac:dyDescent="0.3">
      <c r="A6" s="1"/>
      <c r="B6" s="117"/>
      <c r="C6" s="33"/>
      <c r="D6" s="32"/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28"/>
      <c r="S6" s="118"/>
      <c r="T6" s="1"/>
      <c r="U6" s="1"/>
      <c r="V6" s="1"/>
      <c r="W6" s="313"/>
      <c r="X6" s="314"/>
      <c r="Y6" s="1"/>
      <c r="Z6" s="313"/>
      <c r="AA6" s="314"/>
      <c r="AB6" s="226" t="s">
        <v>120</v>
      </c>
      <c r="AC6" s="319"/>
      <c r="AD6" s="320"/>
      <c r="AE6" s="48"/>
      <c r="AF6" s="48"/>
      <c r="AG6" s="48"/>
      <c r="AH6" s="48"/>
      <c r="AI6" s="1"/>
      <c r="AJ6" s="86"/>
      <c r="AK6" s="86"/>
      <c r="AL6" s="228" t="s">
        <v>120</v>
      </c>
      <c r="AM6" s="1"/>
      <c r="AN6" s="1"/>
      <c r="AO6" s="226"/>
      <c r="AP6" s="1"/>
    </row>
    <row r="7" spans="1:42" ht="16.5" customHeight="1" thickTop="1" thickBot="1" x14ac:dyDescent="0.3">
      <c r="A7" s="1"/>
      <c r="B7" s="297">
        <f>COUNTA(C11:C63)</f>
        <v>0</v>
      </c>
      <c r="C7" s="297"/>
      <c r="D7" s="146">
        <f>SUBTOTAL(9,D11:D63)</f>
        <v>0</v>
      </c>
      <c r="E7" s="38">
        <f>SUBTOTAL(9,E11:E63)</f>
        <v>0</v>
      </c>
      <c r="F7" s="298">
        <f>N7</f>
        <v>0</v>
      </c>
      <c r="G7" s="299"/>
      <c r="H7" s="300">
        <f>SUBTOTAL(9,L7:M7)</f>
        <v>0</v>
      </c>
      <c r="I7" s="301">
        <f>COUNTA(#REF!)</f>
        <v>1</v>
      </c>
      <c r="J7" s="302">
        <f>COUNTA(J11:J63)</f>
        <v>0</v>
      </c>
      <c r="K7" s="303"/>
      <c r="L7" s="56">
        <f>SUM(L11:L63)</f>
        <v>0</v>
      </c>
      <c r="M7" s="57">
        <f>SUM(M11:M63)</f>
        <v>0</v>
      </c>
      <c r="N7" s="52">
        <f>SUBTOTAL(9,N11:N63)</f>
        <v>0</v>
      </c>
      <c r="O7" s="21" t="e">
        <f>SUBTOTAL(9,O11:O63)</f>
        <v>#DIV/0!</v>
      </c>
      <c r="P7" s="22" t="e">
        <f>SUBTOTAL(9,P11:P63)</f>
        <v>#DIV/0!</v>
      </c>
      <c r="Q7" s="21" t="e">
        <f>SUBTOTAL(9,Q11:Q63)</f>
        <v>#DIV/0!</v>
      </c>
      <c r="R7" s="20">
        <f>SUM(R11:R63)</f>
        <v>0</v>
      </c>
      <c r="S7" s="91" t="e">
        <f>Z5</f>
        <v>#DIV/0!</v>
      </c>
      <c r="T7" s="1"/>
      <c r="U7" s="153">
        <f>SUBTOTAL(9,U11:U63)</f>
        <v>-195481.87</v>
      </c>
      <c r="V7" s="1"/>
      <c r="W7" s="323" t="s">
        <v>111</v>
      </c>
      <c r="X7" s="324"/>
      <c r="Y7" s="1"/>
      <c r="Z7" s="110" t="s">
        <v>55</v>
      </c>
      <c r="AA7" s="102" t="s">
        <v>56</v>
      </c>
      <c r="AB7" s="226"/>
      <c r="AC7" s="80" t="s">
        <v>105</v>
      </c>
      <c r="AD7" s="81" t="s">
        <v>104</v>
      </c>
      <c r="AE7" s="48"/>
      <c r="AF7" s="340" t="s">
        <v>101</v>
      </c>
      <c r="AG7" s="341"/>
      <c r="AH7" s="341"/>
      <c r="AI7" s="1"/>
      <c r="AJ7" s="84" t="s">
        <v>105</v>
      </c>
      <c r="AK7" s="85" t="s">
        <v>104</v>
      </c>
      <c r="AL7" s="228"/>
      <c r="AM7" s="175">
        <f>SUBTOTAL(9,AM11:AM63)</f>
        <v>0</v>
      </c>
      <c r="AN7" s="1"/>
      <c r="AO7" s="226"/>
      <c r="AP7" s="1"/>
    </row>
    <row r="8" spans="1:42" s="4" customFormat="1" ht="18" customHeight="1" thickBot="1" x14ac:dyDescent="0.3">
      <c r="A8" s="3"/>
      <c r="B8" s="119" t="s">
        <v>3</v>
      </c>
      <c r="C8" s="304" t="s">
        <v>2</v>
      </c>
      <c r="D8" s="8" t="s">
        <v>4</v>
      </c>
      <c r="E8" s="39" t="s">
        <v>12</v>
      </c>
      <c r="F8" s="306">
        <f>X5</f>
        <v>0</v>
      </c>
      <c r="G8" s="307"/>
      <c r="H8" s="255" t="s">
        <v>15</v>
      </c>
      <c r="I8" s="252" t="s">
        <v>16</v>
      </c>
      <c r="J8" s="254" t="s">
        <v>18</v>
      </c>
      <c r="K8" s="255"/>
      <c r="L8" s="17" t="s">
        <v>5</v>
      </c>
      <c r="M8" s="18" t="s">
        <v>6</v>
      </c>
      <c r="N8" s="53" t="s">
        <v>12</v>
      </c>
      <c r="O8" s="256" t="s">
        <v>24</v>
      </c>
      <c r="P8" s="257"/>
      <c r="Q8" s="258"/>
      <c r="R8" s="18"/>
      <c r="S8" s="92" t="e">
        <f>AA5</f>
        <v>#DIV/0!</v>
      </c>
      <c r="T8" s="1"/>
      <c r="U8" s="229" t="s">
        <v>115</v>
      </c>
      <c r="V8" s="1"/>
      <c r="W8" s="325"/>
      <c r="X8" s="326"/>
      <c r="Y8" s="3"/>
      <c r="Z8" s="111">
        <f>SUBTOTAL(9,Z11:Z63)</f>
        <v>0</v>
      </c>
      <c r="AA8" s="103">
        <f>SUBTOTAL(9,AA11:AA63)</f>
        <v>0</v>
      </c>
      <c r="AB8" s="226"/>
      <c r="AC8" s="94" t="e">
        <f>SUBTOTAL(9,AC11:AC63)</f>
        <v>#DIV/0!</v>
      </c>
      <c r="AD8" s="93" t="e">
        <f>SUBTOTAL(9,AD11:AD63)</f>
        <v>#DIV/0!</v>
      </c>
      <c r="AE8" s="48"/>
      <c r="AF8" s="70" t="e">
        <f>SUBTOTAL(9,AF11:AF63)</f>
        <v>#DIV/0!</v>
      </c>
      <c r="AG8" s="77" t="e">
        <f>SUBTOTAL(9,AG11:AG63)</f>
        <v>#DIV/0!</v>
      </c>
      <c r="AH8" s="71" t="e">
        <f>SUBTOTAL(9,AH11:AH63)</f>
        <v>#DIV/0!</v>
      </c>
      <c r="AI8" s="1"/>
      <c r="AJ8" s="95" t="e">
        <f>SUBTOTAL(9,AJ11:AJ63)</f>
        <v>#DIV/0!</v>
      </c>
      <c r="AK8" s="96" t="e">
        <f>SUBTOTAL(9,AK11:AK63)</f>
        <v>#DIV/0!</v>
      </c>
      <c r="AL8" s="228"/>
      <c r="AM8" s="53" t="s">
        <v>119</v>
      </c>
      <c r="AN8" s="3"/>
      <c r="AO8" s="227"/>
      <c r="AP8" s="1"/>
    </row>
    <row r="9" spans="1:42" s="4" customFormat="1" ht="16.5" thickBot="1" x14ac:dyDescent="0.3">
      <c r="A9" s="3"/>
      <c r="B9" s="120" t="s">
        <v>7</v>
      </c>
      <c r="C9" s="305"/>
      <c r="D9" s="9" t="s">
        <v>8</v>
      </c>
      <c r="E9" s="40" t="s">
        <v>22</v>
      </c>
      <c r="F9" s="50" t="e">
        <f>H7/E4</f>
        <v>#DIV/0!</v>
      </c>
      <c r="G9" s="41" t="e">
        <f>N7/O5</f>
        <v>#DIV/0!</v>
      </c>
      <c r="H9" s="260"/>
      <c r="I9" s="253"/>
      <c r="J9" s="259" t="s">
        <v>9</v>
      </c>
      <c r="K9" s="260"/>
      <c r="L9" s="16" t="s">
        <v>11</v>
      </c>
      <c r="M9" s="12" t="s">
        <v>10</v>
      </c>
      <c r="N9" s="54" t="s">
        <v>49</v>
      </c>
      <c r="O9" s="10" t="s">
        <v>23</v>
      </c>
      <c r="P9" s="11" t="s">
        <v>13</v>
      </c>
      <c r="Q9" s="42" t="s">
        <v>21</v>
      </c>
      <c r="R9" s="43" t="s">
        <v>6</v>
      </c>
      <c r="S9" s="47" t="s">
        <v>95</v>
      </c>
      <c r="T9" s="1"/>
      <c r="U9" s="230"/>
      <c r="V9" s="1"/>
      <c r="W9" s="311"/>
      <c r="X9" s="312"/>
      <c r="Y9" s="3"/>
      <c r="Z9" s="311"/>
      <c r="AA9" s="312"/>
      <c r="AB9" s="167"/>
      <c r="AC9" s="311"/>
      <c r="AD9" s="312"/>
      <c r="AE9" s="48"/>
      <c r="AF9" s="48"/>
      <c r="AG9" s="48"/>
      <c r="AH9" s="48"/>
      <c r="AI9" s="1"/>
      <c r="AJ9" s="87"/>
      <c r="AK9" s="87"/>
      <c r="AL9" s="176"/>
      <c r="AM9" s="54" t="s">
        <v>12</v>
      </c>
      <c r="AN9" s="3"/>
      <c r="AO9" s="177"/>
      <c r="AP9" s="1"/>
    </row>
    <row r="10" spans="1:42" ht="15.75" customHeight="1" thickBot="1" x14ac:dyDescent="0.3">
      <c r="A10" s="1"/>
      <c r="B10" s="121"/>
      <c r="C10" s="13"/>
      <c r="D10" s="147">
        <v>10</v>
      </c>
      <c r="E10" s="97"/>
      <c r="F10" s="261" t="s">
        <v>17</v>
      </c>
      <c r="G10" s="262"/>
      <c r="H10" s="13"/>
      <c r="I10" s="13"/>
      <c r="J10" s="263"/>
      <c r="K10" s="264"/>
      <c r="L10" s="98"/>
      <c r="M10" s="97"/>
      <c r="N10" s="13"/>
      <c r="O10" s="13"/>
      <c r="P10" s="97"/>
      <c r="Q10" s="97"/>
      <c r="R10" s="97"/>
      <c r="S10" s="19" t="s">
        <v>14</v>
      </c>
      <c r="T10" s="1"/>
      <c r="U10" s="148"/>
      <c r="V10" s="1"/>
      <c r="W10" s="123">
        <f>W4*W8</f>
        <v>0</v>
      </c>
      <c r="X10" s="124">
        <f>X4*W8</f>
        <v>0</v>
      </c>
      <c r="Y10" s="99"/>
      <c r="Z10" s="112"/>
      <c r="AA10" s="104"/>
      <c r="AB10" s="169"/>
      <c r="AC10" s="74"/>
      <c r="AD10" s="75"/>
      <c r="AE10" s="48"/>
      <c r="AF10" s="74"/>
      <c r="AG10" s="75"/>
      <c r="AH10" s="76"/>
      <c r="AI10" s="1"/>
      <c r="AJ10" s="74"/>
      <c r="AK10" s="75"/>
      <c r="AL10" s="172"/>
      <c r="AM10" s="13"/>
      <c r="AN10" s="1"/>
      <c r="AO10" s="178"/>
      <c r="AP10" s="1"/>
    </row>
    <row r="11" spans="1:42" ht="16.5" customHeight="1" thickBot="1" x14ac:dyDescent="0.3">
      <c r="A11" s="1">
        <v>1</v>
      </c>
      <c r="B11" s="154" t="s">
        <v>34</v>
      </c>
      <c r="C11" s="154"/>
      <c r="D11" s="155"/>
      <c r="E11" s="126">
        <f>($O$5*D11/10)</f>
        <v>0</v>
      </c>
      <c r="F11" s="231" t="s">
        <v>20</v>
      </c>
      <c r="G11" s="231"/>
      <c r="H11" s="127"/>
      <c r="I11" s="165"/>
      <c r="J11" s="232"/>
      <c r="K11" s="233"/>
      <c r="L11" s="5"/>
      <c r="M11" s="5"/>
      <c r="N11" s="6">
        <f>(E11+U11)*L11+(E11+U11)*M11-(AM11)</f>
        <v>0</v>
      </c>
      <c r="O11" s="6" t="e">
        <f t="shared" ref="O11:O42" si="0">(N11*$AC$5*AO11)+(N11*$AD$5*AO11)-(AJ11+AK11*AO11)</f>
        <v>#DIV/0!</v>
      </c>
      <c r="P11" s="14" t="e">
        <f>O11/12</f>
        <v>#DIV/0!</v>
      </c>
      <c r="Q11" s="79" t="e">
        <f>(AJ11+AK11)/$U$5*$S$5</f>
        <v>#DIV/0!</v>
      </c>
      <c r="R11" s="44"/>
      <c r="S11" s="122" t="s">
        <v>96</v>
      </c>
      <c r="T11" s="1"/>
      <c r="U11" s="150"/>
      <c r="V11" s="1"/>
      <c r="W11" s="1"/>
      <c r="X11" s="1"/>
      <c r="Y11" s="1"/>
      <c r="Z11" s="113">
        <f>E11*L11</f>
        <v>0</v>
      </c>
      <c r="AA11" s="105">
        <f>E11*M11-AM11</f>
        <v>0</v>
      </c>
      <c r="AB11" s="166" t="str">
        <f>B11</f>
        <v>A</v>
      </c>
      <c r="AC11" s="68" t="e">
        <f>E11*$W$28*L11</f>
        <v>#DIV/0!</v>
      </c>
      <c r="AD11" s="65" t="e">
        <f>E11*$AD$5*M11</f>
        <v>#DIV/0!</v>
      </c>
      <c r="AE11" s="48"/>
      <c r="AF11" s="72" t="e">
        <f>O11/365</f>
        <v>#DIV/0!</v>
      </c>
      <c r="AG11" s="78" t="e">
        <f t="shared" ref="AG11:AG63" si="1">AJ11+AK11</f>
        <v>#DIV/0!</v>
      </c>
      <c r="AH11" s="73" t="e">
        <f>AG11/U5</f>
        <v>#DIV/0!</v>
      </c>
      <c r="AI11" s="1"/>
      <c r="AJ11" s="82" t="e">
        <f>(E11+U11)*$AC$5*L11*R11</f>
        <v>#DIV/0!</v>
      </c>
      <c r="AK11" s="83" t="e">
        <f>(E11+U11)*$AD$5*M11*R11</f>
        <v>#DIV/0!</v>
      </c>
      <c r="AL11" s="166" t="str">
        <f t="shared" ref="AL11:AL42" si="2">B11</f>
        <v>A</v>
      </c>
      <c r="AM11" s="164"/>
      <c r="AN11" s="1"/>
      <c r="AO11" s="179">
        <f>M11-R11</f>
        <v>0</v>
      </c>
      <c r="AP11" s="1"/>
    </row>
    <row r="12" spans="1:42" ht="15" customHeight="1" x14ac:dyDescent="0.25">
      <c r="A12" s="1">
        <v>2</v>
      </c>
      <c r="B12" s="156" t="s">
        <v>35</v>
      </c>
      <c r="C12" s="156"/>
      <c r="D12" s="157"/>
      <c r="E12" s="126">
        <f t="shared" ref="E12:E63" si="3">($O$5*D12/10)</f>
        <v>0</v>
      </c>
      <c r="F12" s="231" t="s">
        <v>20</v>
      </c>
      <c r="G12" s="231"/>
      <c r="H12" s="127"/>
      <c r="I12" s="165"/>
      <c r="J12" s="232"/>
      <c r="K12" s="233"/>
      <c r="L12" s="5"/>
      <c r="M12" s="5"/>
      <c r="N12" s="6">
        <f t="shared" ref="N12:N63" si="4">(E12+U12)*L12+(E12+U12)*M12-(AM12)</f>
        <v>0</v>
      </c>
      <c r="O12" s="6" t="e">
        <f t="shared" si="0"/>
        <v>#DIV/0!</v>
      </c>
      <c r="P12" s="14" t="e">
        <f t="shared" ref="P12:P63" si="5">O12/12</f>
        <v>#DIV/0!</v>
      </c>
      <c r="Q12" s="79" t="e">
        <f t="shared" ref="Q12:Q63" si="6">(AJ12+AK12)/$U$5*$S$5</f>
        <v>#DIV/0!</v>
      </c>
      <c r="R12" s="44"/>
      <c r="S12" s="122" t="s">
        <v>96</v>
      </c>
      <c r="T12" s="1"/>
      <c r="U12" s="150"/>
      <c r="V12" s="1"/>
      <c r="W12" s="265" t="s">
        <v>118</v>
      </c>
      <c r="X12" s="266"/>
      <c r="Y12" s="1"/>
      <c r="Z12" s="113">
        <f>E12*L12</f>
        <v>0</v>
      </c>
      <c r="AA12" s="105">
        <f t="shared" ref="AA12:AA63" si="7">E12*M12-AM12</f>
        <v>0</v>
      </c>
      <c r="AB12" s="166" t="str">
        <f t="shared" ref="AB12:AB63" si="8">B12</f>
        <v>B</v>
      </c>
      <c r="AC12" s="68" t="e">
        <f t="shared" ref="AC12:AC63" si="9">E12*$W$28*L12</f>
        <v>#DIV/0!</v>
      </c>
      <c r="AD12" s="65" t="e">
        <f t="shared" ref="AD12:AD63" si="10">E12*$AD$5*M12</f>
        <v>#DIV/0!</v>
      </c>
      <c r="AE12" s="48"/>
      <c r="AF12" s="72" t="e">
        <f t="shared" ref="AF12:AF63" si="11">O12/365</f>
        <v>#DIV/0!</v>
      </c>
      <c r="AG12" s="78" t="e">
        <f t="shared" si="1"/>
        <v>#DIV/0!</v>
      </c>
      <c r="AH12" s="69" t="e">
        <f t="shared" ref="AH12:AH63" si="12">AG12/365</f>
        <v>#DIV/0!</v>
      </c>
      <c r="AI12" s="1"/>
      <c r="AJ12" s="82" t="e">
        <f t="shared" ref="AJ12:AJ63" si="13">(E12+U12)*$AC$5*L12*R12</f>
        <v>#DIV/0!</v>
      </c>
      <c r="AK12" s="83" t="e">
        <f t="shared" ref="AK12:AK63" si="14">(E12+U12)*$AD$5*M12*R12</f>
        <v>#DIV/0!</v>
      </c>
      <c r="AL12" s="166" t="str">
        <f t="shared" si="2"/>
        <v>B</v>
      </c>
      <c r="AM12" s="164"/>
      <c r="AN12" s="1"/>
      <c r="AO12" s="179">
        <f>M12-R12</f>
        <v>0</v>
      </c>
      <c r="AP12" s="1"/>
    </row>
    <row r="13" spans="1:42" ht="15" customHeight="1" x14ac:dyDescent="0.25">
      <c r="A13" s="1">
        <v>3</v>
      </c>
      <c r="B13" s="156" t="s">
        <v>36</v>
      </c>
      <c r="C13" s="156"/>
      <c r="D13" s="157"/>
      <c r="E13" s="126">
        <f t="shared" si="3"/>
        <v>0</v>
      </c>
      <c r="F13" s="231" t="s">
        <v>20</v>
      </c>
      <c r="G13" s="231"/>
      <c r="H13" s="127"/>
      <c r="I13" s="165"/>
      <c r="J13" s="232"/>
      <c r="K13" s="233"/>
      <c r="L13" s="5"/>
      <c r="M13" s="5"/>
      <c r="N13" s="6">
        <f t="shared" si="4"/>
        <v>0</v>
      </c>
      <c r="O13" s="6" t="e">
        <f t="shared" si="0"/>
        <v>#DIV/0!</v>
      </c>
      <c r="P13" s="14" t="e">
        <f t="shared" si="5"/>
        <v>#DIV/0!</v>
      </c>
      <c r="Q13" s="79" t="e">
        <f t="shared" si="6"/>
        <v>#DIV/0!</v>
      </c>
      <c r="R13" s="44"/>
      <c r="S13" s="122" t="s">
        <v>96</v>
      </c>
      <c r="T13" s="1"/>
      <c r="U13" s="150"/>
      <c r="V13" s="1"/>
      <c r="W13" s="267"/>
      <c r="X13" s="268"/>
      <c r="Y13" s="1"/>
      <c r="Z13" s="113">
        <f t="shared" ref="Z13:Z63" si="15">E13*L13</f>
        <v>0</v>
      </c>
      <c r="AA13" s="105">
        <f t="shared" si="7"/>
        <v>0</v>
      </c>
      <c r="AB13" s="166" t="str">
        <f t="shared" si="8"/>
        <v>C</v>
      </c>
      <c r="AC13" s="68" t="e">
        <f t="shared" si="9"/>
        <v>#DIV/0!</v>
      </c>
      <c r="AD13" s="65" t="e">
        <f t="shared" si="10"/>
        <v>#DIV/0!</v>
      </c>
      <c r="AE13" s="48"/>
      <c r="AF13" s="72" t="e">
        <f t="shared" si="11"/>
        <v>#DIV/0!</v>
      </c>
      <c r="AG13" s="78" t="e">
        <f t="shared" si="1"/>
        <v>#DIV/0!</v>
      </c>
      <c r="AH13" s="69" t="e">
        <f t="shared" si="12"/>
        <v>#DIV/0!</v>
      </c>
      <c r="AI13" s="1"/>
      <c r="AJ13" s="82" t="e">
        <f t="shared" si="13"/>
        <v>#DIV/0!</v>
      </c>
      <c r="AK13" s="83" t="e">
        <f t="shared" si="14"/>
        <v>#DIV/0!</v>
      </c>
      <c r="AL13" s="166" t="str">
        <f t="shared" si="2"/>
        <v>C</v>
      </c>
      <c r="AM13" s="164"/>
      <c r="AN13" s="1"/>
      <c r="AO13" s="179">
        <f>M13-R13</f>
        <v>0</v>
      </c>
      <c r="AP13" s="1"/>
    </row>
    <row r="14" spans="1:42" ht="15" customHeight="1" x14ac:dyDescent="0.25">
      <c r="A14" s="1">
        <v>4</v>
      </c>
      <c r="B14" s="156" t="s">
        <v>37</v>
      </c>
      <c r="C14" s="156"/>
      <c r="D14" s="157"/>
      <c r="E14" s="126">
        <f t="shared" si="3"/>
        <v>0</v>
      </c>
      <c r="F14" s="231" t="s">
        <v>20</v>
      </c>
      <c r="G14" s="231"/>
      <c r="H14" s="127"/>
      <c r="I14" s="165"/>
      <c r="J14" s="232"/>
      <c r="K14" s="233"/>
      <c r="L14" s="5"/>
      <c r="M14" s="5"/>
      <c r="N14" s="6">
        <f t="shared" si="4"/>
        <v>0</v>
      </c>
      <c r="O14" s="6" t="e">
        <f t="shared" si="0"/>
        <v>#DIV/0!</v>
      </c>
      <c r="P14" s="14" t="e">
        <f t="shared" si="5"/>
        <v>#DIV/0!</v>
      </c>
      <c r="Q14" s="79" t="e">
        <f t="shared" si="6"/>
        <v>#DIV/0!</v>
      </c>
      <c r="R14" s="44"/>
      <c r="S14" s="122" t="s">
        <v>96</v>
      </c>
      <c r="T14" s="1"/>
      <c r="U14" s="150"/>
      <c r="V14" s="1"/>
      <c r="W14" s="355" t="s">
        <v>109</v>
      </c>
      <c r="X14" s="356"/>
      <c r="Y14" s="1"/>
      <c r="Z14" s="113">
        <f t="shared" si="15"/>
        <v>0</v>
      </c>
      <c r="AA14" s="105">
        <f t="shared" si="7"/>
        <v>0</v>
      </c>
      <c r="AB14" s="166" t="str">
        <f t="shared" si="8"/>
        <v>D</v>
      </c>
      <c r="AC14" s="68" t="e">
        <f t="shared" si="9"/>
        <v>#DIV/0!</v>
      </c>
      <c r="AD14" s="65" t="e">
        <f t="shared" si="10"/>
        <v>#DIV/0!</v>
      </c>
      <c r="AE14" s="48"/>
      <c r="AF14" s="72" t="e">
        <f t="shared" si="11"/>
        <v>#DIV/0!</v>
      </c>
      <c r="AG14" s="78" t="e">
        <f t="shared" si="1"/>
        <v>#DIV/0!</v>
      </c>
      <c r="AH14" s="69" t="e">
        <f t="shared" si="12"/>
        <v>#DIV/0!</v>
      </c>
      <c r="AI14" s="1"/>
      <c r="AJ14" s="82" t="e">
        <f t="shared" si="13"/>
        <v>#DIV/0!</v>
      </c>
      <c r="AK14" s="83" t="e">
        <f t="shared" si="14"/>
        <v>#DIV/0!</v>
      </c>
      <c r="AL14" s="166" t="str">
        <f t="shared" si="2"/>
        <v>D</v>
      </c>
      <c r="AM14" s="164"/>
      <c r="AN14" s="1"/>
      <c r="AO14" s="179">
        <f t="shared" ref="AO14:AO63" si="16">M14-R14</f>
        <v>0</v>
      </c>
      <c r="AP14" s="1"/>
    </row>
    <row r="15" spans="1:42" ht="15" customHeight="1" x14ac:dyDescent="0.25">
      <c r="A15" s="1">
        <v>5</v>
      </c>
      <c r="B15" s="156" t="s">
        <v>38</v>
      </c>
      <c r="C15" s="156"/>
      <c r="D15" s="157"/>
      <c r="E15" s="126">
        <f t="shared" si="3"/>
        <v>0</v>
      </c>
      <c r="F15" s="231" t="s">
        <v>20</v>
      </c>
      <c r="G15" s="231"/>
      <c r="H15" s="127"/>
      <c r="I15" s="165"/>
      <c r="J15" s="232"/>
      <c r="K15" s="233"/>
      <c r="L15" s="5"/>
      <c r="M15" s="5"/>
      <c r="N15" s="6">
        <f t="shared" si="4"/>
        <v>0</v>
      </c>
      <c r="O15" s="6" t="e">
        <f t="shared" si="0"/>
        <v>#DIV/0!</v>
      </c>
      <c r="P15" s="14" t="e">
        <f t="shared" si="5"/>
        <v>#DIV/0!</v>
      </c>
      <c r="Q15" s="79" t="e">
        <f t="shared" si="6"/>
        <v>#DIV/0!</v>
      </c>
      <c r="R15" s="44"/>
      <c r="S15" s="122" t="s">
        <v>96</v>
      </c>
      <c r="T15" s="1"/>
      <c r="U15" s="150"/>
      <c r="V15" s="1"/>
      <c r="W15" s="355"/>
      <c r="X15" s="356"/>
      <c r="Y15" s="1"/>
      <c r="Z15" s="113">
        <f t="shared" si="15"/>
        <v>0</v>
      </c>
      <c r="AA15" s="105">
        <f t="shared" si="7"/>
        <v>0</v>
      </c>
      <c r="AB15" s="166" t="str">
        <f t="shared" si="8"/>
        <v>E</v>
      </c>
      <c r="AC15" s="68" t="e">
        <f t="shared" si="9"/>
        <v>#DIV/0!</v>
      </c>
      <c r="AD15" s="65" t="e">
        <f t="shared" si="10"/>
        <v>#DIV/0!</v>
      </c>
      <c r="AE15" s="48"/>
      <c r="AF15" s="72" t="e">
        <f t="shared" si="11"/>
        <v>#DIV/0!</v>
      </c>
      <c r="AG15" s="78" t="e">
        <f t="shared" si="1"/>
        <v>#DIV/0!</v>
      </c>
      <c r="AH15" s="69" t="e">
        <f t="shared" si="12"/>
        <v>#DIV/0!</v>
      </c>
      <c r="AI15" s="1"/>
      <c r="AJ15" s="82" t="e">
        <f t="shared" si="13"/>
        <v>#DIV/0!</v>
      </c>
      <c r="AK15" s="83" t="e">
        <f t="shared" si="14"/>
        <v>#DIV/0!</v>
      </c>
      <c r="AL15" s="166" t="str">
        <f t="shared" si="2"/>
        <v>E</v>
      </c>
      <c r="AM15" s="164"/>
      <c r="AN15" s="1"/>
      <c r="AO15" s="179">
        <f t="shared" si="16"/>
        <v>0</v>
      </c>
      <c r="AP15" s="1"/>
    </row>
    <row r="16" spans="1:42" ht="15" customHeight="1" x14ac:dyDescent="0.25">
      <c r="A16" s="1">
        <v>6</v>
      </c>
      <c r="B16" s="156" t="s">
        <v>5</v>
      </c>
      <c r="C16" s="156"/>
      <c r="D16" s="157"/>
      <c r="E16" s="126">
        <f t="shared" si="3"/>
        <v>0</v>
      </c>
      <c r="F16" s="231" t="s">
        <v>20</v>
      </c>
      <c r="G16" s="231"/>
      <c r="H16" s="127"/>
      <c r="I16" s="165"/>
      <c r="J16" s="232"/>
      <c r="K16" s="233"/>
      <c r="L16" s="5"/>
      <c r="M16" s="5"/>
      <c r="N16" s="6">
        <f t="shared" si="4"/>
        <v>0</v>
      </c>
      <c r="O16" s="6" t="e">
        <f t="shared" si="0"/>
        <v>#DIV/0!</v>
      </c>
      <c r="P16" s="14" t="e">
        <f t="shared" si="5"/>
        <v>#DIV/0!</v>
      </c>
      <c r="Q16" s="79" t="e">
        <f t="shared" si="6"/>
        <v>#DIV/0!</v>
      </c>
      <c r="R16" s="44"/>
      <c r="S16" s="122" t="s">
        <v>96</v>
      </c>
      <c r="T16" s="1"/>
      <c r="U16" s="150"/>
      <c r="V16" s="1"/>
      <c r="W16" s="357" t="e">
        <f>(10/E4)</f>
        <v>#DIV/0!</v>
      </c>
      <c r="X16" s="358"/>
      <c r="Y16" s="1"/>
      <c r="Z16" s="113">
        <f t="shared" si="15"/>
        <v>0</v>
      </c>
      <c r="AA16" s="105">
        <f t="shared" si="7"/>
        <v>0</v>
      </c>
      <c r="AB16" s="166" t="str">
        <f t="shared" si="8"/>
        <v>F</v>
      </c>
      <c r="AC16" s="68" t="e">
        <f t="shared" si="9"/>
        <v>#DIV/0!</v>
      </c>
      <c r="AD16" s="65" t="e">
        <f t="shared" si="10"/>
        <v>#DIV/0!</v>
      </c>
      <c r="AE16" s="48"/>
      <c r="AF16" s="72" t="e">
        <f t="shared" si="11"/>
        <v>#DIV/0!</v>
      </c>
      <c r="AG16" s="78" t="e">
        <f t="shared" si="1"/>
        <v>#DIV/0!</v>
      </c>
      <c r="AH16" s="69" t="e">
        <f t="shared" si="12"/>
        <v>#DIV/0!</v>
      </c>
      <c r="AI16" s="1"/>
      <c r="AJ16" s="82" t="e">
        <f t="shared" si="13"/>
        <v>#DIV/0!</v>
      </c>
      <c r="AK16" s="83" t="e">
        <f t="shared" si="14"/>
        <v>#DIV/0!</v>
      </c>
      <c r="AL16" s="166" t="str">
        <f t="shared" si="2"/>
        <v>F</v>
      </c>
      <c r="AM16" s="164"/>
      <c r="AN16" s="1"/>
      <c r="AO16" s="179">
        <f t="shared" si="16"/>
        <v>0</v>
      </c>
      <c r="AP16" s="1"/>
    </row>
    <row r="17" spans="1:42" ht="15.6" customHeight="1" thickBot="1" x14ac:dyDescent="0.3">
      <c r="A17" s="1">
        <v>7</v>
      </c>
      <c r="B17" s="156" t="s">
        <v>39</v>
      </c>
      <c r="C17" s="156"/>
      <c r="D17" s="157"/>
      <c r="E17" s="126">
        <f t="shared" si="3"/>
        <v>0</v>
      </c>
      <c r="F17" s="231" t="s">
        <v>20</v>
      </c>
      <c r="G17" s="231"/>
      <c r="H17" s="127"/>
      <c r="I17" s="165"/>
      <c r="J17" s="232"/>
      <c r="K17" s="233"/>
      <c r="L17" s="5"/>
      <c r="M17" s="5"/>
      <c r="N17" s="6">
        <f t="shared" si="4"/>
        <v>0</v>
      </c>
      <c r="O17" s="6" t="e">
        <f t="shared" si="0"/>
        <v>#DIV/0!</v>
      </c>
      <c r="P17" s="14" t="e">
        <f t="shared" si="5"/>
        <v>#DIV/0!</v>
      </c>
      <c r="Q17" s="79" t="e">
        <f t="shared" si="6"/>
        <v>#DIV/0!</v>
      </c>
      <c r="R17" s="44"/>
      <c r="S17" s="122" t="s">
        <v>96</v>
      </c>
      <c r="T17" s="1"/>
      <c r="U17" s="150"/>
      <c r="V17" s="1"/>
      <c r="W17" s="359"/>
      <c r="X17" s="360"/>
      <c r="Y17" s="1"/>
      <c r="Z17" s="113">
        <f t="shared" si="15"/>
        <v>0</v>
      </c>
      <c r="AA17" s="105">
        <f t="shared" si="7"/>
        <v>0</v>
      </c>
      <c r="AB17" s="166" t="str">
        <f t="shared" si="8"/>
        <v>G</v>
      </c>
      <c r="AC17" s="68" t="e">
        <f t="shared" si="9"/>
        <v>#DIV/0!</v>
      </c>
      <c r="AD17" s="65" t="e">
        <f t="shared" si="10"/>
        <v>#DIV/0!</v>
      </c>
      <c r="AE17" s="48"/>
      <c r="AF17" s="72" t="e">
        <f t="shared" si="11"/>
        <v>#DIV/0!</v>
      </c>
      <c r="AG17" s="78" t="e">
        <f t="shared" si="1"/>
        <v>#DIV/0!</v>
      </c>
      <c r="AH17" s="69" t="e">
        <f t="shared" si="12"/>
        <v>#DIV/0!</v>
      </c>
      <c r="AI17" s="1"/>
      <c r="AJ17" s="82" t="e">
        <f t="shared" si="13"/>
        <v>#DIV/0!</v>
      </c>
      <c r="AK17" s="83" t="e">
        <f t="shared" si="14"/>
        <v>#DIV/0!</v>
      </c>
      <c r="AL17" s="166" t="str">
        <f t="shared" si="2"/>
        <v>G</v>
      </c>
      <c r="AM17" s="164"/>
      <c r="AN17" s="1"/>
      <c r="AO17" s="179">
        <f t="shared" si="16"/>
        <v>0</v>
      </c>
      <c r="AP17" s="1"/>
    </row>
    <row r="18" spans="1:42" ht="16.5" customHeight="1" thickBot="1" x14ac:dyDescent="0.3">
      <c r="A18" s="1">
        <v>8</v>
      </c>
      <c r="B18" s="156" t="s">
        <v>40</v>
      </c>
      <c r="C18" s="156"/>
      <c r="D18" s="157"/>
      <c r="E18" s="126">
        <f t="shared" si="3"/>
        <v>0</v>
      </c>
      <c r="F18" s="231" t="s">
        <v>20</v>
      </c>
      <c r="G18" s="231"/>
      <c r="H18" s="127"/>
      <c r="I18" s="165"/>
      <c r="J18" s="232"/>
      <c r="K18" s="233"/>
      <c r="L18" s="5"/>
      <c r="M18" s="5"/>
      <c r="N18" s="6">
        <f t="shared" si="4"/>
        <v>0</v>
      </c>
      <c r="O18" s="6" t="e">
        <f t="shared" si="0"/>
        <v>#DIV/0!</v>
      </c>
      <c r="P18" s="14" t="e">
        <f t="shared" si="5"/>
        <v>#DIV/0!</v>
      </c>
      <c r="Q18" s="79" t="e">
        <f t="shared" si="6"/>
        <v>#DIV/0!</v>
      </c>
      <c r="R18" s="44"/>
      <c r="S18" s="122" t="s">
        <v>96</v>
      </c>
      <c r="T18" s="1"/>
      <c r="U18" s="150"/>
      <c r="V18" s="1"/>
      <c r="W18" s="1"/>
      <c r="X18" s="1"/>
      <c r="Y18" s="1"/>
      <c r="Z18" s="113">
        <f t="shared" si="15"/>
        <v>0</v>
      </c>
      <c r="AA18" s="105">
        <f t="shared" si="7"/>
        <v>0</v>
      </c>
      <c r="AB18" s="166" t="str">
        <f t="shared" si="8"/>
        <v>H</v>
      </c>
      <c r="AC18" s="68" t="e">
        <f t="shared" si="9"/>
        <v>#DIV/0!</v>
      </c>
      <c r="AD18" s="65" t="e">
        <f t="shared" si="10"/>
        <v>#DIV/0!</v>
      </c>
      <c r="AE18" s="48"/>
      <c r="AF18" s="72" t="e">
        <f t="shared" si="11"/>
        <v>#DIV/0!</v>
      </c>
      <c r="AG18" s="78" t="e">
        <f t="shared" si="1"/>
        <v>#DIV/0!</v>
      </c>
      <c r="AH18" s="69" t="e">
        <f t="shared" si="12"/>
        <v>#DIV/0!</v>
      </c>
      <c r="AI18" s="1"/>
      <c r="AJ18" s="82" t="e">
        <f t="shared" si="13"/>
        <v>#DIV/0!</v>
      </c>
      <c r="AK18" s="83" t="e">
        <f t="shared" si="14"/>
        <v>#DIV/0!</v>
      </c>
      <c r="AL18" s="166" t="str">
        <f t="shared" si="2"/>
        <v>H</v>
      </c>
      <c r="AM18" s="164"/>
      <c r="AN18" s="1"/>
      <c r="AO18" s="179">
        <f t="shared" si="16"/>
        <v>0</v>
      </c>
      <c r="AP18" s="1"/>
    </row>
    <row r="19" spans="1:42" ht="15.75" x14ac:dyDescent="0.25">
      <c r="A19" s="1">
        <v>9</v>
      </c>
      <c r="B19" s="156" t="s">
        <v>41</v>
      </c>
      <c r="C19" s="156"/>
      <c r="D19" s="157"/>
      <c r="E19" s="126">
        <f t="shared" si="3"/>
        <v>0</v>
      </c>
      <c r="F19" s="231" t="s">
        <v>20</v>
      </c>
      <c r="G19" s="231"/>
      <c r="H19" s="127"/>
      <c r="I19" s="165"/>
      <c r="J19" s="232"/>
      <c r="K19" s="233"/>
      <c r="L19" s="5"/>
      <c r="M19" s="5"/>
      <c r="N19" s="6">
        <f t="shared" si="4"/>
        <v>0</v>
      </c>
      <c r="O19" s="6" t="e">
        <f t="shared" si="0"/>
        <v>#DIV/0!</v>
      </c>
      <c r="P19" s="14" t="e">
        <f t="shared" si="5"/>
        <v>#DIV/0!</v>
      </c>
      <c r="Q19" s="79" t="e">
        <f t="shared" si="6"/>
        <v>#DIV/0!</v>
      </c>
      <c r="R19" s="44"/>
      <c r="S19" s="122" t="s">
        <v>96</v>
      </c>
      <c r="T19" s="1"/>
      <c r="U19" s="150"/>
      <c r="V19" s="1"/>
      <c r="W19" s="139" t="s">
        <v>112</v>
      </c>
      <c r="X19" s="139" t="s">
        <v>112</v>
      </c>
      <c r="Y19" s="1"/>
      <c r="Z19" s="113">
        <f t="shared" si="15"/>
        <v>0</v>
      </c>
      <c r="AA19" s="105">
        <f t="shared" si="7"/>
        <v>0</v>
      </c>
      <c r="AB19" s="166" t="str">
        <f t="shared" si="8"/>
        <v>I</v>
      </c>
      <c r="AC19" s="68" t="e">
        <f t="shared" si="9"/>
        <v>#DIV/0!</v>
      </c>
      <c r="AD19" s="65" t="e">
        <f t="shared" si="10"/>
        <v>#DIV/0!</v>
      </c>
      <c r="AE19" s="48"/>
      <c r="AF19" s="72" t="e">
        <f t="shared" si="11"/>
        <v>#DIV/0!</v>
      </c>
      <c r="AG19" s="78" t="e">
        <f t="shared" si="1"/>
        <v>#DIV/0!</v>
      </c>
      <c r="AH19" s="69" t="e">
        <f t="shared" si="12"/>
        <v>#DIV/0!</v>
      </c>
      <c r="AI19" s="1"/>
      <c r="AJ19" s="82" t="e">
        <f t="shared" si="13"/>
        <v>#DIV/0!</v>
      </c>
      <c r="AK19" s="83" t="e">
        <f t="shared" si="14"/>
        <v>#DIV/0!</v>
      </c>
      <c r="AL19" s="166" t="str">
        <f t="shared" si="2"/>
        <v>I</v>
      </c>
      <c r="AM19" s="164"/>
      <c r="AN19" s="1"/>
      <c r="AO19" s="179">
        <f t="shared" si="16"/>
        <v>0</v>
      </c>
      <c r="AP19" s="1"/>
    </row>
    <row r="20" spans="1:42" ht="16.5" customHeight="1" thickBot="1" x14ac:dyDescent="0.3">
      <c r="A20" s="1">
        <v>10</v>
      </c>
      <c r="B20" s="156" t="s">
        <v>42</v>
      </c>
      <c r="C20" s="156"/>
      <c r="D20" s="157"/>
      <c r="E20" s="126">
        <f t="shared" si="3"/>
        <v>0</v>
      </c>
      <c r="F20" s="231" t="s">
        <v>20</v>
      </c>
      <c r="G20" s="231"/>
      <c r="H20" s="127"/>
      <c r="I20" s="165"/>
      <c r="J20" s="232"/>
      <c r="K20" s="233"/>
      <c r="L20" s="5"/>
      <c r="M20" s="5"/>
      <c r="N20" s="6">
        <f t="shared" si="4"/>
        <v>0</v>
      </c>
      <c r="O20" s="6" t="e">
        <f t="shared" si="0"/>
        <v>#DIV/0!</v>
      </c>
      <c r="P20" s="14" t="e">
        <f t="shared" si="5"/>
        <v>#DIV/0!</v>
      </c>
      <c r="Q20" s="79" t="e">
        <f t="shared" si="6"/>
        <v>#DIV/0!</v>
      </c>
      <c r="R20" s="44"/>
      <c r="S20" s="122" t="s">
        <v>96</v>
      </c>
      <c r="T20" s="1"/>
      <c r="U20" s="150"/>
      <c r="V20" s="1"/>
      <c r="W20" s="140"/>
      <c r="X20" s="140"/>
      <c r="Y20" s="1"/>
      <c r="Z20" s="113">
        <f t="shared" si="15"/>
        <v>0</v>
      </c>
      <c r="AA20" s="105">
        <f t="shared" si="7"/>
        <v>0</v>
      </c>
      <c r="AB20" s="166" t="str">
        <f t="shared" si="8"/>
        <v>J</v>
      </c>
      <c r="AC20" s="68" t="e">
        <f t="shared" si="9"/>
        <v>#DIV/0!</v>
      </c>
      <c r="AD20" s="65" t="e">
        <f t="shared" si="10"/>
        <v>#DIV/0!</v>
      </c>
      <c r="AE20" s="48"/>
      <c r="AF20" s="72" t="e">
        <f t="shared" si="11"/>
        <v>#DIV/0!</v>
      </c>
      <c r="AG20" s="78" t="e">
        <f t="shared" si="1"/>
        <v>#DIV/0!</v>
      </c>
      <c r="AH20" s="69" t="e">
        <f t="shared" si="12"/>
        <v>#DIV/0!</v>
      </c>
      <c r="AI20" s="1"/>
      <c r="AJ20" s="82" t="e">
        <f t="shared" si="13"/>
        <v>#DIV/0!</v>
      </c>
      <c r="AK20" s="83" t="e">
        <f t="shared" si="14"/>
        <v>#DIV/0!</v>
      </c>
      <c r="AL20" s="166" t="str">
        <f t="shared" si="2"/>
        <v>J</v>
      </c>
      <c r="AM20" s="164"/>
      <c r="AN20" s="1"/>
      <c r="AO20" s="179">
        <f t="shared" si="16"/>
        <v>0</v>
      </c>
      <c r="AP20" s="1"/>
    </row>
    <row r="21" spans="1:42" ht="15.75" customHeight="1" x14ac:dyDescent="0.25">
      <c r="A21" s="1">
        <v>11</v>
      </c>
      <c r="B21" s="156" t="s">
        <v>57</v>
      </c>
      <c r="C21" s="156"/>
      <c r="D21" s="157"/>
      <c r="E21" s="126">
        <f t="shared" si="3"/>
        <v>0</v>
      </c>
      <c r="F21" s="231" t="s">
        <v>20</v>
      </c>
      <c r="G21" s="231"/>
      <c r="H21" s="127"/>
      <c r="I21" s="165"/>
      <c r="J21" s="232"/>
      <c r="K21" s="233"/>
      <c r="L21" s="5"/>
      <c r="M21" s="5"/>
      <c r="N21" s="6">
        <f t="shared" si="4"/>
        <v>0</v>
      </c>
      <c r="O21" s="6" t="e">
        <f t="shared" si="0"/>
        <v>#DIV/0!</v>
      </c>
      <c r="P21" s="14" t="e">
        <f t="shared" si="5"/>
        <v>#DIV/0!</v>
      </c>
      <c r="Q21" s="79" t="e">
        <f t="shared" si="6"/>
        <v>#DIV/0!</v>
      </c>
      <c r="R21" s="44"/>
      <c r="S21" s="122" t="s">
        <v>96</v>
      </c>
      <c r="T21" s="1"/>
      <c r="U21" s="150"/>
      <c r="V21" s="1"/>
      <c r="W21" s="1"/>
      <c r="X21" s="1"/>
      <c r="Y21" s="1"/>
      <c r="Z21" s="113">
        <f t="shared" si="15"/>
        <v>0</v>
      </c>
      <c r="AA21" s="105">
        <f t="shared" si="7"/>
        <v>0</v>
      </c>
      <c r="AB21" s="166" t="str">
        <f t="shared" si="8"/>
        <v>L</v>
      </c>
      <c r="AC21" s="68" t="e">
        <f t="shared" si="9"/>
        <v>#DIV/0!</v>
      </c>
      <c r="AD21" s="65" t="e">
        <f t="shared" si="10"/>
        <v>#DIV/0!</v>
      </c>
      <c r="AE21" s="48"/>
      <c r="AF21" s="72" t="e">
        <f t="shared" si="11"/>
        <v>#DIV/0!</v>
      </c>
      <c r="AG21" s="78" t="e">
        <f t="shared" si="1"/>
        <v>#DIV/0!</v>
      </c>
      <c r="AH21" s="69" t="e">
        <f t="shared" si="12"/>
        <v>#DIV/0!</v>
      </c>
      <c r="AI21" s="1"/>
      <c r="AJ21" s="82" t="e">
        <f t="shared" si="13"/>
        <v>#DIV/0!</v>
      </c>
      <c r="AK21" s="83" t="e">
        <f t="shared" si="14"/>
        <v>#DIV/0!</v>
      </c>
      <c r="AL21" s="166" t="str">
        <f t="shared" si="2"/>
        <v>L</v>
      </c>
      <c r="AM21" s="164"/>
      <c r="AN21" s="1"/>
      <c r="AO21" s="179">
        <f t="shared" si="16"/>
        <v>0</v>
      </c>
      <c r="AP21" s="1"/>
    </row>
    <row r="22" spans="1:42" ht="16.5" customHeight="1" thickBot="1" x14ac:dyDescent="0.3">
      <c r="A22" s="1">
        <v>12</v>
      </c>
      <c r="B22" s="156" t="s">
        <v>58</v>
      </c>
      <c r="C22" s="156"/>
      <c r="D22" s="157"/>
      <c r="E22" s="126">
        <f t="shared" si="3"/>
        <v>0</v>
      </c>
      <c r="F22" s="231" t="s">
        <v>20</v>
      </c>
      <c r="G22" s="231"/>
      <c r="H22" s="127"/>
      <c r="I22" s="165"/>
      <c r="J22" s="232"/>
      <c r="K22" s="233"/>
      <c r="L22" s="5"/>
      <c r="M22" s="5"/>
      <c r="N22" s="6">
        <f t="shared" si="4"/>
        <v>0</v>
      </c>
      <c r="O22" s="6" t="e">
        <f t="shared" si="0"/>
        <v>#DIV/0!</v>
      </c>
      <c r="P22" s="14" t="e">
        <f t="shared" si="5"/>
        <v>#DIV/0!</v>
      </c>
      <c r="Q22" s="79" t="e">
        <f t="shared" si="6"/>
        <v>#DIV/0!</v>
      </c>
      <c r="R22" s="44"/>
      <c r="S22" s="122" t="s">
        <v>96</v>
      </c>
      <c r="T22" s="1"/>
      <c r="U22" s="150"/>
      <c r="V22" s="1"/>
      <c r="W22" s="1"/>
      <c r="X22" s="1"/>
      <c r="Y22" s="1"/>
      <c r="Z22" s="113">
        <f t="shared" si="15"/>
        <v>0</v>
      </c>
      <c r="AA22" s="105">
        <f t="shared" si="7"/>
        <v>0</v>
      </c>
      <c r="AB22" s="166" t="str">
        <f t="shared" si="8"/>
        <v>M</v>
      </c>
      <c r="AC22" s="68" t="e">
        <f t="shared" si="9"/>
        <v>#DIV/0!</v>
      </c>
      <c r="AD22" s="65" t="e">
        <f t="shared" si="10"/>
        <v>#DIV/0!</v>
      </c>
      <c r="AE22" s="48"/>
      <c r="AF22" s="72" t="e">
        <f t="shared" si="11"/>
        <v>#DIV/0!</v>
      </c>
      <c r="AG22" s="78" t="e">
        <f t="shared" si="1"/>
        <v>#DIV/0!</v>
      </c>
      <c r="AH22" s="69" t="e">
        <f t="shared" si="12"/>
        <v>#DIV/0!</v>
      </c>
      <c r="AI22" s="1"/>
      <c r="AJ22" s="82" t="e">
        <f t="shared" si="13"/>
        <v>#DIV/0!</v>
      </c>
      <c r="AK22" s="83" t="e">
        <f t="shared" si="14"/>
        <v>#DIV/0!</v>
      </c>
      <c r="AL22" s="166" t="str">
        <f t="shared" si="2"/>
        <v>M</v>
      </c>
      <c r="AM22" s="164"/>
      <c r="AN22" s="1"/>
      <c r="AO22" s="179">
        <f t="shared" si="16"/>
        <v>0</v>
      </c>
      <c r="AP22" s="1"/>
    </row>
    <row r="23" spans="1:42" ht="16.5" customHeight="1" thickBot="1" x14ac:dyDescent="0.3">
      <c r="A23" s="1">
        <v>13</v>
      </c>
      <c r="B23" s="156" t="s">
        <v>59</v>
      </c>
      <c r="C23" s="156"/>
      <c r="D23" s="157"/>
      <c r="E23" s="126">
        <f t="shared" si="3"/>
        <v>0</v>
      </c>
      <c r="F23" s="231" t="s">
        <v>20</v>
      </c>
      <c r="G23" s="231"/>
      <c r="H23" s="127"/>
      <c r="I23" s="165"/>
      <c r="J23" s="232"/>
      <c r="K23" s="233"/>
      <c r="L23" s="5"/>
      <c r="M23" s="5"/>
      <c r="N23" s="6">
        <f>(E23+U23)*L23+(E23+U23)*M23-(AM23)</f>
        <v>0</v>
      </c>
      <c r="O23" s="6" t="e">
        <f t="shared" si="0"/>
        <v>#DIV/0!</v>
      </c>
      <c r="P23" s="14" t="e">
        <f t="shared" si="5"/>
        <v>#DIV/0!</v>
      </c>
      <c r="Q23" s="79" t="e">
        <f t="shared" si="6"/>
        <v>#DIV/0!</v>
      </c>
      <c r="R23" s="44"/>
      <c r="S23" s="122" t="s">
        <v>96</v>
      </c>
      <c r="T23" s="1"/>
      <c r="U23" s="150"/>
      <c r="V23" s="1"/>
      <c r="W23" s="149" t="s">
        <v>117</v>
      </c>
      <c r="X23" s="159" t="s">
        <v>116</v>
      </c>
      <c r="Y23" s="1"/>
      <c r="Z23" s="113">
        <f t="shared" si="15"/>
        <v>0</v>
      </c>
      <c r="AA23" s="105">
        <f>E23*M23-AM23</f>
        <v>0</v>
      </c>
      <c r="AB23" s="166" t="str">
        <f t="shared" si="8"/>
        <v>N</v>
      </c>
      <c r="AC23" s="68" t="e">
        <f t="shared" si="9"/>
        <v>#DIV/0!</v>
      </c>
      <c r="AD23" s="65" t="e">
        <f t="shared" si="10"/>
        <v>#DIV/0!</v>
      </c>
      <c r="AE23" s="48"/>
      <c r="AF23" s="72" t="e">
        <f t="shared" si="11"/>
        <v>#DIV/0!</v>
      </c>
      <c r="AG23" s="78" t="e">
        <f t="shared" si="1"/>
        <v>#DIV/0!</v>
      </c>
      <c r="AH23" s="69" t="e">
        <f t="shared" si="12"/>
        <v>#DIV/0!</v>
      </c>
      <c r="AI23" s="1"/>
      <c r="AJ23" s="82" t="e">
        <f>(E23+U23)*$AC$5*L23*R23</f>
        <v>#DIV/0!</v>
      </c>
      <c r="AK23" s="83" t="e">
        <f>(E23+U23)*$AD$5*M23*R23</f>
        <v>#DIV/0!</v>
      </c>
      <c r="AL23" s="166" t="str">
        <f t="shared" si="2"/>
        <v>N</v>
      </c>
      <c r="AM23" s="164"/>
      <c r="AN23" s="1"/>
      <c r="AO23" s="179">
        <f t="shared" si="16"/>
        <v>0</v>
      </c>
      <c r="AP23" s="1"/>
    </row>
    <row r="24" spans="1:42" ht="16.5" customHeight="1" thickBot="1" x14ac:dyDescent="0.3">
      <c r="A24" s="1">
        <v>14</v>
      </c>
      <c r="B24" s="156" t="s">
        <v>60</v>
      </c>
      <c r="C24" s="156"/>
      <c r="D24" s="157"/>
      <c r="E24" s="126">
        <f t="shared" si="3"/>
        <v>0</v>
      </c>
      <c r="F24" s="231" t="s">
        <v>20</v>
      </c>
      <c r="G24" s="231"/>
      <c r="H24" s="127"/>
      <c r="I24" s="165"/>
      <c r="J24" s="232"/>
      <c r="K24" s="233"/>
      <c r="L24" s="5"/>
      <c r="M24" s="5"/>
      <c r="N24" s="6">
        <f t="shared" ref="N24:N29" si="17">(E24+U24)*L24+(E24+U24)*M24-(AM24)</f>
        <v>0</v>
      </c>
      <c r="O24" s="6" t="e">
        <f t="shared" si="0"/>
        <v>#DIV/0!</v>
      </c>
      <c r="P24" s="14" t="e">
        <f t="shared" si="5"/>
        <v>#DIV/0!</v>
      </c>
      <c r="Q24" s="79" t="e">
        <f t="shared" si="6"/>
        <v>#DIV/0!</v>
      </c>
      <c r="R24" s="44"/>
      <c r="S24" s="122" t="s">
        <v>96</v>
      </c>
      <c r="T24" s="1"/>
      <c r="U24" s="150"/>
      <c r="V24" s="1"/>
      <c r="W24" s="161"/>
      <c r="X24" s="160">
        <v>5.7397188999999996E-4</v>
      </c>
      <c r="Y24" s="152"/>
      <c r="Z24" s="113">
        <f t="shared" si="15"/>
        <v>0</v>
      </c>
      <c r="AA24" s="105">
        <f t="shared" si="7"/>
        <v>0</v>
      </c>
      <c r="AB24" s="166" t="str">
        <f t="shared" si="8"/>
        <v>O</v>
      </c>
      <c r="AC24" s="68" t="e">
        <f t="shared" si="9"/>
        <v>#DIV/0!</v>
      </c>
      <c r="AD24" s="65" t="e">
        <f t="shared" si="10"/>
        <v>#DIV/0!</v>
      </c>
      <c r="AE24" s="48"/>
      <c r="AF24" s="72" t="e">
        <f t="shared" si="11"/>
        <v>#DIV/0!</v>
      </c>
      <c r="AG24" s="78" t="e">
        <f t="shared" si="1"/>
        <v>#DIV/0!</v>
      </c>
      <c r="AH24" s="69" t="e">
        <f t="shared" si="12"/>
        <v>#DIV/0!</v>
      </c>
      <c r="AI24" s="1"/>
      <c r="AJ24" s="82" t="e">
        <f t="shared" si="13"/>
        <v>#DIV/0!</v>
      </c>
      <c r="AK24" s="83" t="e">
        <f t="shared" si="14"/>
        <v>#DIV/0!</v>
      </c>
      <c r="AL24" s="166" t="str">
        <f t="shared" si="2"/>
        <v>O</v>
      </c>
      <c r="AM24" s="164"/>
      <c r="AN24" s="1"/>
      <c r="AO24" s="179">
        <f t="shared" si="16"/>
        <v>0</v>
      </c>
      <c r="AP24" s="1"/>
    </row>
    <row r="25" spans="1:42" ht="15.75" customHeight="1" x14ac:dyDescent="0.25">
      <c r="A25" s="1">
        <v>15</v>
      </c>
      <c r="B25" s="156" t="s">
        <v>61</v>
      </c>
      <c r="C25" s="156"/>
      <c r="D25" s="157"/>
      <c r="E25" s="126">
        <f t="shared" si="3"/>
        <v>0</v>
      </c>
      <c r="F25" s="231" t="s">
        <v>20</v>
      </c>
      <c r="G25" s="231"/>
      <c r="H25" s="127"/>
      <c r="I25" s="165"/>
      <c r="J25" s="232"/>
      <c r="K25" s="233"/>
      <c r="L25" s="5"/>
      <c r="M25" s="5"/>
      <c r="N25" s="6">
        <f t="shared" si="17"/>
        <v>0</v>
      </c>
      <c r="O25" s="6" t="e">
        <f t="shared" si="0"/>
        <v>#DIV/0!</v>
      </c>
      <c r="P25" s="14" t="e">
        <f t="shared" si="5"/>
        <v>#DIV/0!</v>
      </c>
      <c r="Q25" s="79" t="e">
        <f t="shared" si="6"/>
        <v>#DIV/0!</v>
      </c>
      <c r="R25" s="44"/>
      <c r="S25" s="122" t="s">
        <v>96</v>
      </c>
      <c r="T25" s="1"/>
      <c r="U25" s="150"/>
      <c r="V25" s="1"/>
      <c r="W25" s="1"/>
      <c r="X25" s="1"/>
      <c r="Y25" s="151"/>
      <c r="Z25" s="113">
        <f t="shared" si="15"/>
        <v>0</v>
      </c>
      <c r="AA25" s="105">
        <f t="shared" si="7"/>
        <v>0</v>
      </c>
      <c r="AB25" s="166" t="str">
        <f t="shared" si="8"/>
        <v>P</v>
      </c>
      <c r="AC25" s="68" t="e">
        <f t="shared" si="9"/>
        <v>#DIV/0!</v>
      </c>
      <c r="AD25" s="65" t="e">
        <f t="shared" si="10"/>
        <v>#DIV/0!</v>
      </c>
      <c r="AE25" s="48"/>
      <c r="AF25" s="72" t="e">
        <f t="shared" si="11"/>
        <v>#DIV/0!</v>
      </c>
      <c r="AG25" s="78" t="e">
        <f t="shared" si="1"/>
        <v>#DIV/0!</v>
      </c>
      <c r="AH25" s="69" t="e">
        <f t="shared" si="12"/>
        <v>#DIV/0!</v>
      </c>
      <c r="AI25" s="1"/>
      <c r="AJ25" s="82" t="e">
        <f t="shared" si="13"/>
        <v>#DIV/0!</v>
      </c>
      <c r="AK25" s="83" t="e">
        <f t="shared" si="14"/>
        <v>#DIV/0!</v>
      </c>
      <c r="AL25" s="166" t="str">
        <f t="shared" si="2"/>
        <v>P</v>
      </c>
      <c r="AM25" s="164"/>
      <c r="AN25" s="1"/>
      <c r="AO25" s="179">
        <f t="shared" si="16"/>
        <v>0</v>
      </c>
      <c r="AP25" s="1"/>
    </row>
    <row r="26" spans="1:42" ht="15" customHeight="1" thickBot="1" x14ac:dyDescent="0.3">
      <c r="A26" s="1">
        <v>16</v>
      </c>
      <c r="B26" s="156" t="s">
        <v>62</v>
      </c>
      <c r="C26" s="156"/>
      <c r="D26" s="157"/>
      <c r="E26" s="126">
        <f t="shared" si="3"/>
        <v>0</v>
      </c>
      <c r="F26" s="231" t="s">
        <v>20</v>
      </c>
      <c r="G26" s="231"/>
      <c r="H26" s="127"/>
      <c r="I26" s="165"/>
      <c r="J26" s="232"/>
      <c r="K26" s="233"/>
      <c r="L26" s="5"/>
      <c r="M26" s="5"/>
      <c r="N26" s="6">
        <f t="shared" si="17"/>
        <v>0</v>
      </c>
      <c r="O26" s="6" t="e">
        <f t="shared" si="0"/>
        <v>#DIV/0!</v>
      </c>
      <c r="P26" s="14" t="e">
        <f t="shared" si="5"/>
        <v>#DIV/0!</v>
      </c>
      <c r="Q26" s="79" t="e">
        <f t="shared" si="6"/>
        <v>#DIV/0!</v>
      </c>
      <c r="R26" s="44"/>
      <c r="S26" s="122" t="s">
        <v>96</v>
      </c>
      <c r="T26" s="1"/>
      <c r="U26" s="150"/>
      <c r="V26" s="1"/>
      <c r="W26" s="1"/>
      <c r="X26" s="1"/>
      <c r="Y26" s="151"/>
      <c r="Z26" s="113">
        <f t="shared" si="15"/>
        <v>0</v>
      </c>
      <c r="AA26" s="105">
        <f t="shared" si="7"/>
        <v>0</v>
      </c>
      <c r="AB26" s="166" t="str">
        <f t="shared" si="8"/>
        <v>Q</v>
      </c>
      <c r="AC26" s="68" t="e">
        <f t="shared" si="9"/>
        <v>#DIV/0!</v>
      </c>
      <c r="AD26" s="65" t="e">
        <f t="shared" si="10"/>
        <v>#DIV/0!</v>
      </c>
      <c r="AE26" s="48"/>
      <c r="AF26" s="72" t="e">
        <f t="shared" si="11"/>
        <v>#DIV/0!</v>
      </c>
      <c r="AG26" s="78" t="e">
        <f t="shared" si="1"/>
        <v>#DIV/0!</v>
      </c>
      <c r="AH26" s="69" t="e">
        <f t="shared" si="12"/>
        <v>#DIV/0!</v>
      </c>
      <c r="AI26" s="1"/>
      <c r="AJ26" s="82" t="e">
        <f t="shared" si="13"/>
        <v>#DIV/0!</v>
      </c>
      <c r="AK26" s="83" t="e">
        <f t="shared" si="14"/>
        <v>#DIV/0!</v>
      </c>
      <c r="AL26" s="166" t="str">
        <f t="shared" si="2"/>
        <v>Q</v>
      </c>
      <c r="AM26" s="164"/>
      <c r="AN26" s="1"/>
      <c r="AO26" s="179">
        <f t="shared" si="16"/>
        <v>0</v>
      </c>
      <c r="AP26" s="1"/>
    </row>
    <row r="27" spans="1:42" ht="16.5" thickBot="1" x14ac:dyDescent="0.3">
      <c r="A27" s="1">
        <v>17</v>
      </c>
      <c r="B27" s="156" t="s">
        <v>63</v>
      </c>
      <c r="C27" s="156"/>
      <c r="D27" s="157"/>
      <c r="E27" s="126">
        <f t="shared" si="3"/>
        <v>0</v>
      </c>
      <c r="F27" s="231" t="s">
        <v>20</v>
      </c>
      <c r="G27" s="231"/>
      <c r="H27" s="127"/>
      <c r="I27" s="165"/>
      <c r="J27" s="232"/>
      <c r="K27" s="233"/>
      <c r="L27" s="5"/>
      <c r="M27" s="5"/>
      <c r="N27" s="6">
        <f t="shared" si="17"/>
        <v>0</v>
      </c>
      <c r="O27" s="6" t="e">
        <f t="shared" si="0"/>
        <v>#DIV/0!</v>
      </c>
      <c r="P27" s="14" t="e">
        <f t="shared" si="5"/>
        <v>#DIV/0!</v>
      </c>
      <c r="Q27" s="79" t="e">
        <f t="shared" si="6"/>
        <v>#DIV/0!</v>
      </c>
      <c r="R27" s="44"/>
      <c r="S27" s="122" t="s">
        <v>96</v>
      </c>
      <c r="T27" s="1"/>
      <c r="U27" s="150"/>
      <c r="V27" s="1"/>
      <c r="W27" s="58" t="s">
        <v>98</v>
      </c>
      <c r="X27" s="60" t="s">
        <v>97</v>
      </c>
      <c r="Y27" s="151"/>
      <c r="Z27" s="113">
        <f t="shared" si="15"/>
        <v>0</v>
      </c>
      <c r="AA27" s="105">
        <f t="shared" si="7"/>
        <v>0</v>
      </c>
      <c r="AB27" s="166" t="str">
        <f t="shared" si="8"/>
        <v>R</v>
      </c>
      <c r="AC27" s="68" t="e">
        <f t="shared" si="9"/>
        <v>#DIV/0!</v>
      </c>
      <c r="AD27" s="65" t="e">
        <f t="shared" si="10"/>
        <v>#DIV/0!</v>
      </c>
      <c r="AE27" s="48"/>
      <c r="AF27" s="72" t="e">
        <f t="shared" si="11"/>
        <v>#DIV/0!</v>
      </c>
      <c r="AG27" s="78" t="e">
        <f t="shared" si="1"/>
        <v>#DIV/0!</v>
      </c>
      <c r="AH27" s="69" t="e">
        <f t="shared" si="12"/>
        <v>#DIV/0!</v>
      </c>
      <c r="AI27" s="1"/>
      <c r="AJ27" s="82" t="e">
        <f t="shared" si="13"/>
        <v>#DIV/0!</v>
      </c>
      <c r="AK27" s="83" t="e">
        <f t="shared" si="14"/>
        <v>#DIV/0!</v>
      </c>
      <c r="AL27" s="166" t="str">
        <f t="shared" si="2"/>
        <v>R</v>
      </c>
      <c r="AM27" s="164"/>
      <c r="AN27" s="1"/>
      <c r="AO27" s="179">
        <f t="shared" si="16"/>
        <v>0</v>
      </c>
      <c r="AP27" s="1"/>
    </row>
    <row r="28" spans="1:42" ht="16.5" customHeight="1" thickBot="1" x14ac:dyDescent="0.3">
      <c r="A28" s="1">
        <v>18</v>
      </c>
      <c r="B28" s="156" t="s">
        <v>6</v>
      </c>
      <c r="C28" s="156"/>
      <c r="D28" s="157"/>
      <c r="E28" s="126">
        <f t="shared" si="3"/>
        <v>0</v>
      </c>
      <c r="F28" s="231" t="s">
        <v>20</v>
      </c>
      <c r="G28" s="231"/>
      <c r="H28" s="127"/>
      <c r="I28" s="165"/>
      <c r="J28" s="232"/>
      <c r="K28" s="233"/>
      <c r="L28" s="5"/>
      <c r="M28" s="5"/>
      <c r="N28" s="6">
        <f t="shared" si="17"/>
        <v>0</v>
      </c>
      <c r="O28" s="6" t="e">
        <f t="shared" si="0"/>
        <v>#DIV/0!</v>
      </c>
      <c r="P28" s="14" t="e">
        <f t="shared" si="5"/>
        <v>#DIV/0!</v>
      </c>
      <c r="Q28" s="79" t="e">
        <f t="shared" si="6"/>
        <v>#DIV/0!</v>
      </c>
      <c r="R28" s="44"/>
      <c r="S28" s="122" t="s">
        <v>96</v>
      </c>
      <c r="T28" s="1"/>
      <c r="U28" s="150"/>
      <c r="V28" s="1"/>
      <c r="W28" s="162" t="e">
        <f>(W5/Z2*Y2)+(W5/AC2*AB2)</f>
        <v>#DIV/0!</v>
      </c>
      <c r="X28" s="163" t="e">
        <f>(X5/AC2*Y2)+(X5/AC2*AB2)</f>
        <v>#DIV/0!</v>
      </c>
      <c r="Y28" s="152">
        <v>1</v>
      </c>
      <c r="Z28" s="113">
        <f t="shared" si="15"/>
        <v>0</v>
      </c>
      <c r="AA28" s="105">
        <f t="shared" si="7"/>
        <v>0</v>
      </c>
      <c r="AB28" s="166" t="str">
        <f t="shared" si="8"/>
        <v>S</v>
      </c>
      <c r="AC28" s="68" t="e">
        <f t="shared" si="9"/>
        <v>#DIV/0!</v>
      </c>
      <c r="AD28" s="65" t="e">
        <f t="shared" si="10"/>
        <v>#DIV/0!</v>
      </c>
      <c r="AE28" s="48"/>
      <c r="AF28" s="72" t="e">
        <f t="shared" si="11"/>
        <v>#DIV/0!</v>
      </c>
      <c r="AG28" s="78" t="e">
        <f t="shared" si="1"/>
        <v>#DIV/0!</v>
      </c>
      <c r="AH28" s="69" t="e">
        <f t="shared" si="12"/>
        <v>#DIV/0!</v>
      </c>
      <c r="AI28" s="1"/>
      <c r="AJ28" s="82" t="e">
        <f t="shared" si="13"/>
        <v>#DIV/0!</v>
      </c>
      <c r="AK28" s="83" t="e">
        <f t="shared" si="14"/>
        <v>#DIV/0!</v>
      </c>
      <c r="AL28" s="166" t="str">
        <f t="shared" si="2"/>
        <v>S</v>
      </c>
      <c r="AM28" s="164"/>
      <c r="AN28" s="1"/>
      <c r="AO28" s="179">
        <f t="shared" si="16"/>
        <v>0</v>
      </c>
      <c r="AP28" s="1"/>
    </row>
    <row r="29" spans="1:42" ht="15.75" customHeight="1" x14ac:dyDescent="0.25">
      <c r="A29" s="1">
        <v>19</v>
      </c>
      <c r="B29" s="156" t="s">
        <v>64</v>
      </c>
      <c r="C29" s="156"/>
      <c r="D29" s="157"/>
      <c r="E29" s="126">
        <f t="shared" si="3"/>
        <v>0</v>
      </c>
      <c r="F29" s="231" t="s">
        <v>20</v>
      </c>
      <c r="G29" s="231"/>
      <c r="H29" s="127"/>
      <c r="I29" s="165"/>
      <c r="J29" s="232"/>
      <c r="K29" s="233"/>
      <c r="L29" s="5"/>
      <c r="M29" s="5"/>
      <c r="N29" s="6">
        <f t="shared" si="17"/>
        <v>0</v>
      </c>
      <c r="O29" s="6" t="e">
        <f t="shared" si="0"/>
        <v>#DIV/0!</v>
      </c>
      <c r="P29" s="14" t="e">
        <f t="shared" si="5"/>
        <v>#DIV/0!</v>
      </c>
      <c r="Q29" s="79" t="e">
        <f t="shared" si="6"/>
        <v>#DIV/0!</v>
      </c>
      <c r="R29" s="44"/>
      <c r="S29" s="122" t="s">
        <v>96</v>
      </c>
      <c r="T29" s="1"/>
      <c r="U29" s="150"/>
      <c r="V29" s="1"/>
      <c r="W29" s="1"/>
      <c r="X29" s="1"/>
      <c r="Y29" s="1"/>
      <c r="Z29" s="113">
        <f t="shared" si="15"/>
        <v>0</v>
      </c>
      <c r="AA29" s="105">
        <f t="shared" si="7"/>
        <v>0</v>
      </c>
      <c r="AB29" s="166" t="str">
        <f t="shared" si="8"/>
        <v>T</v>
      </c>
      <c r="AC29" s="68" t="e">
        <f t="shared" si="9"/>
        <v>#DIV/0!</v>
      </c>
      <c r="AD29" s="65" t="e">
        <f t="shared" si="10"/>
        <v>#DIV/0!</v>
      </c>
      <c r="AE29" s="48"/>
      <c r="AF29" s="72" t="e">
        <f t="shared" si="11"/>
        <v>#DIV/0!</v>
      </c>
      <c r="AG29" s="78" t="e">
        <f t="shared" si="1"/>
        <v>#DIV/0!</v>
      </c>
      <c r="AH29" s="69" t="e">
        <f t="shared" si="12"/>
        <v>#DIV/0!</v>
      </c>
      <c r="AI29" s="1"/>
      <c r="AJ29" s="82" t="e">
        <f t="shared" si="13"/>
        <v>#DIV/0!</v>
      </c>
      <c r="AK29" s="83" t="e">
        <f t="shared" si="14"/>
        <v>#DIV/0!</v>
      </c>
      <c r="AL29" s="166" t="str">
        <f t="shared" si="2"/>
        <v>T</v>
      </c>
      <c r="AM29" s="164"/>
      <c r="AN29" s="1"/>
      <c r="AO29" s="179">
        <f t="shared" si="16"/>
        <v>0</v>
      </c>
      <c r="AP29" s="1"/>
    </row>
    <row r="30" spans="1:42" ht="16.5" customHeight="1" thickBot="1" x14ac:dyDescent="0.3">
      <c r="A30" s="1">
        <v>20</v>
      </c>
      <c r="B30" s="156" t="s">
        <v>65</v>
      </c>
      <c r="C30" s="156"/>
      <c r="D30" s="157"/>
      <c r="E30" s="126">
        <f t="shared" si="3"/>
        <v>0</v>
      </c>
      <c r="F30" s="231" t="s">
        <v>20</v>
      </c>
      <c r="G30" s="231"/>
      <c r="H30" s="127"/>
      <c r="I30" s="165"/>
      <c r="J30" s="232"/>
      <c r="K30" s="233"/>
      <c r="L30" s="5"/>
      <c r="M30" s="5"/>
      <c r="N30" s="6">
        <f t="shared" si="4"/>
        <v>0</v>
      </c>
      <c r="O30" s="6" t="e">
        <f t="shared" si="0"/>
        <v>#DIV/0!</v>
      </c>
      <c r="P30" s="14" t="e">
        <f t="shared" si="5"/>
        <v>#DIV/0!</v>
      </c>
      <c r="Q30" s="79" t="e">
        <f t="shared" si="6"/>
        <v>#DIV/0!</v>
      </c>
      <c r="R30" s="44"/>
      <c r="S30" s="122" t="s">
        <v>96</v>
      </c>
      <c r="T30" s="1"/>
      <c r="U30" s="150"/>
      <c r="V30" s="1"/>
      <c r="W30" s="1"/>
      <c r="X30" s="1"/>
      <c r="Y30" s="1"/>
      <c r="Z30" s="113">
        <f t="shared" si="15"/>
        <v>0</v>
      </c>
      <c r="AA30" s="105">
        <f t="shared" si="7"/>
        <v>0</v>
      </c>
      <c r="AB30" s="166" t="str">
        <f t="shared" si="8"/>
        <v>U</v>
      </c>
      <c r="AC30" s="68" t="e">
        <f t="shared" si="9"/>
        <v>#DIV/0!</v>
      </c>
      <c r="AD30" s="65" t="e">
        <f t="shared" si="10"/>
        <v>#DIV/0!</v>
      </c>
      <c r="AE30" s="48"/>
      <c r="AF30" s="72" t="e">
        <f t="shared" si="11"/>
        <v>#DIV/0!</v>
      </c>
      <c r="AG30" s="78" t="e">
        <f t="shared" si="1"/>
        <v>#DIV/0!</v>
      </c>
      <c r="AH30" s="69" t="e">
        <f t="shared" si="12"/>
        <v>#DIV/0!</v>
      </c>
      <c r="AI30" s="1"/>
      <c r="AJ30" s="82" t="e">
        <f t="shared" si="13"/>
        <v>#DIV/0!</v>
      </c>
      <c r="AK30" s="83" t="e">
        <f t="shared" si="14"/>
        <v>#DIV/0!</v>
      </c>
      <c r="AL30" s="166" t="str">
        <f t="shared" si="2"/>
        <v>U</v>
      </c>
      <c r="AM30" s="164"/>
      <c r="AN30" s="1"/>
      <c r="AO30" s="179">
        <f t="shared" si="16"/>
        <v>0</v>
      </c>
      <c r="AP30" s="1"/>
    </row>
    <row r="31" spans="1:42" ht="15.75" customHeight="1" x14ac:dyDescent="0.25">
      <c r="A31" s="1">
        <v>21</v>
      </c>
      <c r="B31" s="156" t="s">
        <v>66</v>
      </c>
      <c r="C31" s="156"/>
      <c r="D31" s="157"/>
      <c r="E31" s="126">
        <f t="shared" si="3"/>
        <v>0</v>
      </c>
      <c r="F31" s="231" t="s">
        <v>20</v>
      </c>
      <c r="G31" s="231"/>
      <c r="H31" s="127"/>
      <c r="I31" s="165"/>
      <c r="J31" s="232"/>
      <c r="K31" s="233"/>
      <c r="L31" s="5"/>
      <c r="M31" s="5"/>
      <c r="N31" s="6">
        <f t="shared" si="4"/>
        <v>0</v>
      </c>
      <c r="O31" s="6" t="e">
        <f t="shared" si="0"/>
        <v>#DIV/0!</v>
      </c>
      <c r="P31" s="14" t="e">
        <f t="shared" si="5"/>
        <v>#DIV/0!</v>
      </c>
      <c r="Q31" s="79" t="e">
        <f t="shared" si="6"/>
        <v>#DIV/0!</v>
      </c>
      <c r="R31" s="44"/>
      <c r="S31" s="122" t="s">
        <v>96</v>
      </c>
      <c r="T31" s="1"/>
      <c r="U31" s="150"/>
      <c r="V31" s="1"/>
      <c r="W31" s="353" t="s">
        <v>125</v>
      </c>
      <c r="X31" s="354"/>
      <c r="Y31" s="1"/>
      <c r="Z31" s="113">
        <f t="shared" si="15"/>
        <v>0</v>
      </c>
      <c r="AA31" s="105">
        <f t="shared" si="7"/>
        <v>0</v>
      </c>
      <c r="AB31" s="166" t="str">
        <f t="shared" si="8"/>
        <v>V</v>
      </c>
      <c r="AC31" s="68" t="e">
        <f t="shared" si="9"/>
        <v>#DIV/0!</v>
      </c>
      <c r="AD31" s="65" t="e">
        <f t="shared" si="10"/>
        <v>#DIV/0!</v>
      </c>
      <c r="AE31" s="48"/>
      <c r="AF31" s="72" t="e">
        <f t="shared" si="11"/>
        <v>#DIV/0!</v>
      </c>
      <c r="AG31" s="78" t="e">
        <f t="shared" si="1"/>
        <v>#DIV/0!</v>
      </c>
      <c r="AH31" s="69" t="e">
        <f t="shared" si="12"/>
        <v>#DIV/0!</v>
      </c>
      <c r="AI31" s="1"/>
      <c r="AJ31" s="82" t="e">
        <f t="shared" si="13"/>
        <v>#DIV/0!</v>
      </c>
      <c r="AK31" s="83" t="e">
        <f t="shared" si="14"/>
        <v>#DIV/0!</v>
      </c>
      <c r="AL31" s="166" t="str">
        <f t="shared" si="2"/>
        <v>V</v>
      </c>
      <c r="AM31" s="164"/>
      <c r="AN31" s="1"/>
      <c r="AO31" s="179">
        <f t="shared" si="16"/>
        <v>0</v>
      </c>
      <c r="AP31" s="1"/>
    </row>
    <row r="32" spans="1:42" ht="15.75" customHeight="1" x14ac:dyDescent="0.25">
      <c r="A32" s="1">
        <v>22</v>
      </c>
      <c r="B32" s="156" t="s">
        <v>67</v>
      </c>
      <c r="C32" s="156"/>
      <c r="D32" s="157"/>
      <c r="E32" s="126">
        <f t="shared" si="3"/>
        <v>0</v>
      </c>
      <c r="F32" s="231" t="s">
        <v>20</v>
      </c>
      <c r="G32" s="231"/>
      <c r="H32" s="127"/>
      <c r="I32" s="165"/>
      <c r="J32" s="232"/>
      <c r="K32" s="233"/>
      <c r="L32" s="5"/>
      <c r="M32" s="5"/>
      <c r="N32" s="6">
        <f t="shared" si="4"/>
        <v>0</v>
      </c>
      <c r="O32" s="6" t="e">
        <f t="shared" si="0"/>
        <v>#DIV/0!</v>
      </c>
      <c r="P32" s="14" t="e">
        <f t="shared" si="5"/>
        <v>#DIV/0!</v>
      </c>
      <c r="Q32" s="79" t="e">
        <f t="shared" si="6"/>
        <v>#DIV/0!</v>
      </c>
      <c r="R32" s="44"/>
      <c r="S32" s="122" t="s">
        <v>96</v>
      </c>
      <c r="T32" s="1"/>
      <c r="U32" s="150"/>
      <c r="V32" s="1"/>
      <c r="W32" s="348" t="s">
        <v>126</v>
      </c>
      <c r="X32" s="349"/>
      <c r="Y32" s="1"/>
      <c r="Z32" s="113">
        <f t="shared" si="15"/>
        <v>0</v>
      </c>
      <c r="AA32" s="105">
        <f t="shared" si="7"/>
        <v>0</v>
      </c>
      <c r="AB32" s="166" t="str">
        <f t="shared" si="8"/>
        <v>X</v>
      </c>
      <c r="AC32" s="68" t="e">
        <f t="shared" si="9"/>
        <v>#DIV/0!</v>
      </c>
      <c r="AD32" s="65" t="e">
        <f t="shared" si="10"/>
        <v>#DIV/0!</v>
      </c>
      <c r="AE32" s="48"/>
      <c r="AF32" s="72" t="e">
        <f t="shared" si="11"/>
        <v>#DIV/0!</v>
      </c>
      <c r="AG32" s="78" t="e">
        <f t="shared" si="1"/>
        <v>#DIV/0!</v>
      </c>
      <c r="AH32" s="69" t="e">
        <f t="shared" si="12"/>
        <v>#DIV/0!</v>
      </c>
      <c r="AI32" s="1"/>
      <c r="AJ32" s="82" t="e">
        <f t="shared" si="13"/>
        <v>#DIV/0!</v>
      </c>
      <c r="AK32" s="83" t="e">
        <f t="shared" si="14"/>
        <v>#DIV/0!</v>
      </c>
      <c r="AL32" s="166" t="str">
        <f t="shared" si="2"/>
        <v>X</v>
      </c>
      <c r="AM32" s="164"/>
      <c r="AN32" s="1"/>
      <c r="AO32" s="179">
        <f t="shared" si="16"/>
        <v>0</v>
      </c>
      <c r="AP32" s="1"/>
    </row>
    <row r="33" spans="1:42" ht="15.75" customHeight="1" x14ac:dyDescent="0.25">
      <c r="A33" s="1">
        <v>23</v>
      </c>
      <c r="B33" s="156" t="s">
        <v>68</v>
      </c>
      <c r="C33" s="156"/>
      <c r="D33" s="158"/>
      <c r="E33" s="126">
        <f t="shared" si="3"/>
        <v>0</v>
      </c>
      <c r="F33" s="231" t="s">
        <v>20</v>
      </c>
      <c r="G33" s="231"/>
      <c r="H33" s="127"/>
      <c r="I33" s="165"/>
      <c r="J33" s="232"/>
      <c r="K33" s="233"/>
      <c r="L33" s="5"/>
      <c r="M33" s="5"/>
      <c r="N33" s="6">
        <f t="shared" si="4"/>
        <v>0</v>
      </c>
      <c r="O33" s="6" t="e">
        <f t="shared" si="0"/>
        <v>#DIV/0!</v>
      </c>
      <c r="P33" s="14" t="e">
        <f t="shared" si="5"/>
        <v>#DIV/0!</v>
      </c>
      <c r="Q33" s="79" t="e">
        <f t="shared" si="6"/>
        <v>#DIV/0!</v>
      </c>
      <c r="R33" s="44"/>
      <c r="S33" s="122" t="s">
        <v>96</v>
      </c>
      <c r="T33" s="1"/>
      <c r="U33" s="150"/>
      <c r="V33" s="1"/>
      <c r="W33" s="350"/>
      <c r="X33" s="349"/>
      <c r="Y33" s="1"/>
      <c r="Z33" s="113">
        <f t="shared" si="15"/>
        <v>0</v>
      </c>
      <c r="AA33" s="105">
        <f t="shared" si="7"/>
        <v>0</v>
      </c>
      <c r="AB33" s="166" t="str">
        <f t="shared" si="8"/>
        <v>Z</v>
      </c>
      <c r="AC33" s="68" t="e">
        <f t="shared" si="9"/>
        <v>#DIV/0!</v>
      </c>
      <c r="AD33" s="65" t="e">
        <f t="shared" si="10"/>
        <v>#DIV/0!</v>
      </c>
      <c r="AE33" s="48"/>
      <c r="AF33" s="72" t="e">
        <f t="shared" si="11"/>
        <v>#DIV/0!</v>
      </c>
      <c r="AG33" s="78" t="e">
        <f t="shared" si="1"/>
        <v>#DIV/0!</v>
      </c>
      <c r="AH33" s="69" t="e">
        <f t="shared" si="12"/>
        <v>#DIV/0!</v>
      </c>
      <c r="AI33" s="1"/>
      <c r="AJ33" s="82" t="e">
        <f t="shared" si="13"/>
        <v>#DIV/0!</v>
      </c>
      <c r="AK33" s="83" t="e">
        <f t="shared" si="14"/>
        <v>#DIV/0!</v>
      </c>
      <c r="AL33" s="166" t="str">
        <f t="shared" si="2"/>
        <v>Z</v>
      </c>
      <c r="AM33" s="164"/>
      <c r="AN33" s="1"/>
      <c r="AO33" s="179">
        <f t="shared" si="16"/>
        <v>0</v>
      </c>
      <c r="AP33" s="1"/>
    </row>
    <row r="34" spans="1:42" ht="15.75" customHeight="1" x14ac:dyDescent="0.25">
      <c r="A34" s="1">
        <v>24</v>
      </c>
      <c r="B34" s="156" t="s">
        <v>69</v>
      </c>
      <c r="C34" s="156"/>
      <c r="D34" s="158"/>
      <c r="E34" s="126">
        <f t="shared" si="3"/>
        <v>0</v>
      </c>
      <c r="F34" s="231" t="s">
        <v>20</v>
      </c>
      <c r="G34" s="231"/>
      <c r="H34" s="127"/>
      <c r="I34" s="165"/>
      <c r="J34" s="232"/>
      <c r="K34" s="233"/>
      <c r="L34" s="5"/>
      <c r="M34" s="5"/>
      <c r="N34" s="6">
        <f t="shared" si="4"/>
        <v>0</v>
      </c>
      <c r="O34" s="6" t="e">
        <f t="shared" si="0"/>
        <v>#DIV/0!</v>
      </c>
      <c r="P34" s="14" t="e">
        <f t="shared" si="5"/>
        <v>#DIV/0!</v>
      </c>
      <c r="Q34" s="79" t="e">
        <f t="shared" si="6"/>
        <v>#DIV/0!</v>
      </c>
      <c r="R34" s="44"/>
      <c r="S34" s="122" t="s">
        <v>96</v>
      </c>
      <c r="T34" s="1"/>
      <c r="U34" s="150"/>
      <c r="V34" s="1"/>
      <c r="W34" s="350"/>
      <c r="X34" s="349"/>
      <c r="Y34" s="1"/>
      <c r="Z34" s="113">
        <f t="shared" si="15"/>
        <v>0</v>
      </c>
      <c r="AA34" s="105">
        <f t="shared" si="7"/>
        <v>0</v>
      </c>
      <c r="AB34" s="166" t="str">
        <f t="shared" si="8"/>
        <v>AA</v>
      </c>
      <c r="AC34" s="68" t="e">
        <f t="shared" si="9"/>
        <v>#DIV/0!</v>
      </c>
      <c r="AD34" s="65" t="e">
        <f t="shared" si="10"/>
        <v>#DIV/0!</v>
      </c>
      <c r="AE34" s="48"/>
      <c r="AF34" s="72" t="e">
        <f t="shared" si="11"/>
        <v>#DIV/0!</v>
      </c>
      <c r="AG34" s="78" t="e">
        <f t="shared" si="1"/>
        <v>#DIV/0!</v>
      </c>
      <c r="AH34" s="69" t="e">
        <f t="shared" si="12"/>
        <v>#DIV/0!</v>
      </c>
      <c r="AI34" s="1"/>
      <c r="AJ34" s="82" t="e">
        <f t="shared" si="13"/>
        <v>#DIV/0!</v>
      </c>
      <c r="AK34" s="83" t="e">
        <f t="shared" si="14"/>
        <v>#DIV/0!</v>
      </c>
      <c r="AL34" s="166" t="str">
        <f t="shared" si="2"/>
        <v>AA</v>
      </c>
      <c r="AM34" s="164"/>
      <c r="AN34" s="1"/>
      <c r="AO34" s="179">
        <f t="shared" si="16"/>
        <v>0</v>
      </c>
      <c r="AP34" s="1"/>
    </row>
    <row r="35" spans="1:42" ht="16.5" customHeight="1" thickBot="1" x14ac:dyDescent="0.3">
      <c r="A35" s="1">
        <v>25</v>
      </c>
      <c r="B35" s="156" t="s">
        <v>70</v>
      </c>
      <c r="C35" s="156"/>
      <c r="D35" s="158"/>
      <c r="E35" s="126">
        <f t="shared" si="3"/>
        <v>0</v>
      </c>
      <c r="F35" s="231" t="s">
        <v>20</v>
      </c>
      <c r="G35" s="231"/>
      <c r="H35" s="127"/>
      <c r="I35" s="165"/>
      <c r="J35" s="232"/>
      <c r="K35" s="233"/>
      <c r="L35" s="5"/>
      <c r="M35" s="5"/>
      <c r="N35" s="6">
        <f t="shared" si="4"/>
        <v>0</v>
      </c>
      <c r="O35" s="6" t="e">
        <f t="shared" si="0"/>
        <v>#DIV/0!</v>
      </c>
      <c r="P35" s="14" t="e">
        <f t="shared" si="5"/>
        <v>#DIV/0!</v>
      </c>
      <c r="Q35" s="79" t="e">
        <f t="shared" si="6"/>
        <v>#DIV/0!</v>
      </c>
      <c r="R35" s="44"/>
      <c r="S35" s="122" t="s">
        <v>96</v>
      </c>
      <c r="T35" s="1"/>
      <c r="U35" s="150"/>
      <c r="V35" s="1"/>
      <c r="W35" s="351"/>
      <c r="X35" s="352"/>
      <c r="Y35" s="1"/>
      <c r="Z35" s="113">
        <f t="shared" si="15"/>
        <v>0</v>
      </c>
      <c r="AA35" s="105">
        <f t="shared" si="7"/>
        <v>0</v>
      </c>
      <c r="AB35" s="166" t="str">
        <f t="shared" si="8"/>
        <v>AB</v>
      </c>
      <c r="AC35" s="68" t="e">
        <f t="shared" si="9"/>
        <v>#DIV/0!</v>
      </c>
      <c r="AD35" s="65" t="e">
        <f t="shared" si="10"/>
        <v>#DIV/0!</v>
      </c>
      <c r="AE35" s="48"/>
      <c r="AF35" s="72" t="e">
        <f t="shared" si="11"/>
        <v>#DIV/0!</v>
      </c>
      <c r="AG35" s="78" t="e">
        <f t="shared" si="1"/>
        <v>#DIV/0!</v>
      </c>
      <c r="AH35" s="69" t="e">
        <f t="shared" si="12"/>
        <v>#DIV/0!</v>
      </c>
      <c r="AI35" s="1"/>
      <c r="AJ35" s="82" t="e">
        <f t="shared" si="13"/>
        <v>#DIV/0!</v>
      </c>
      <c r="AK35" s="83" t="e">
        <f t="shared" si="14"/>
        <v>#DIV/0!</v>
      </c>
      <c r="AL35" s="166" t="str">
        <f t="shared" si="2"/>
        <v>AB</v>
      </c>
      <c r="AM35" s="164"/>
      <c r="AN35" s="1"/>
      <c r="AO35" s="179">
        <f t="shared" si="16"/>
        <v>0</v>
      </c>
      <c r="AP35" s="1"/>
    </row>
    <row r="36" spans="1:42" ht="16.5" thickBot="1" x14ac:dyDescent="0.3">
      <c r="A36" s="1">
        <v>26</v>
      </c>
      <c r="B36" s="156" t="s">
        <v>71</v>
      </c>
      <c r="C36" s="156"/>
      <c r="D36" s="158"/>
      <c r="E36" s="126">
        <f t="shared" si="3"/>
        <v>0</v>
      </c>
      <c r="F36" s="231" t="s">
        <v>20</v>
      </c>
      <c r="G36" s="231"/>
      <c r="H36" s="127"/>
      <c r="I36" s="165"/>
      <c r="J36" s="232"/>
      <c r="K36" s="233"/>
      <c r="L36" s="5"/>
      <c r="M36" s="5"/>
      <c r="N36" s="6">
        <f t="shared" si="4"/>
        <v>0</v>
      </c>
      <c r="O36" s="6" t="e">
        <f t="shared" si="0"/>
        <v>#DIV/0!</v>
      </c>
      <c r="P36" s="14" t="e">
        <f t="shared" si="5"/>
        <v>#DIV/0!</v>
      </c>
      <c r="Q36" s="79" t="e">
        <f t="shared" si="6"/>
        <v>#DIV/0!</v>
      </c>
      <c r="R36" s="44"/>
      <c r="S36" s="122" t="s">
        <v>96</v>
      </c>
      <c r="T36" s="1"/>
      <c r="U36" s="150"/>
      <c r="V36" s="1"/>
      <c r="W36" s="1"/>
      <c r="X36" s="1"/>
      <c r="Y36" s="1"/>
      <c r="Z36" s="113">
        <f t="shared" si="15"/>
        <v>0</v>
      </c>
      <c r="AA36" s="105">
        <f t="shared" si="7"/>
        <v>0</v>
      </c>
      <c r="AB36" s="166" t="str">
        <f t="shared" si="8"/>
        <v>AC</v>
      </c>
      <c r="AC36" s="68" t="e">
        <f t="shared" si="9"/>
        <v>#DIV/0!</v>
      </c>
      <c r="AD36" s="65" t="e">
        <f t="shared" si="10"/>
        <v>#DIV/0!</v>
      </c>
      <c r="AE36" s="48"/>
      <c r="AF36" s="72" t="e">
        <f t="shared" si="11"/>
        <v>#DIV/0!</v>
      </c>
      <c r="AG36" s="78" t="e">
        <f t="shared" si="1"/>
        <v>#DIV/0!</v>
      </c>
      <c r="AH36" s="69" t="e">
        <f t="shared" si="12"/>
        <v>#DIV/0!</v>
      </c>
      <c r="AI36" s="1"/>
      <c r="AJ36" s="82" t="e">
        <f t="shared" si="13"/>
        <v>#DIV/0!</v>
      </c>
      <c r="AK36" s="83" t="e">
        <f t="shared" si="14"/>
        <v>#DIV/0!</v>
      </c>
      <c r="AL36" s="166" t="str">
        <f t="shared" si="2"/>
        <v>AC</v>
      </c>
      <c r="AM36" s="164"/>
      <c r="AN36" s="1"/>
      <c r="AO36" s="179">
        <f t="shared" si="16"/>
        <v>0</v>
      </c>
      <c r="AP36" s="1"/>
    </row>
    <row r="37" spans="1:42" ht="15.75" customHeight="1" x14ac:dyDescent="0.25">
      <c r="A37" s="1">
        <v>27</v>
      </c>
      <c r="B37" s="156" t="s">
        <v>72</v>
      </c>
      <c r="C37" s="156"/>
      <c r="D37" s="158"/>
      <c r="E37" s="126">
        <f t="shared" si="3"/>
        <v>0</v>
      </c>
      <c r="F37" s="231" t="s">
        <v>20</v>
      </c>
      <c r="G37" s="231"/>
      <c r="H37" s="127"/>
      <c r="I37" s="165"/>
      <c r="J37" s="232"/>
      <c r="K37" s="233"/>
      <c r="L37" s="5"/>
      <c r="M37" s="5"/>
      <c r="N37" s="6">
        <f t="shared" si="4"/>
        <v>0</v>
      </c>
      <c r="O37" s="6" t="e">
        <f t="shared" si="0"/>
        <v>#DIV/0!</v>
      </c>
      <c r="P37" s="14" t="e">
        <f t="shared" si="5"/>
        <v>#DIV/0!</v>
      </c>
      <c r="Q37" s="79" t="e">
        <f t="shared" si="6"/>
        <v>#DIV/0!</v>
      </c>
      <c r="R37" s="44"/>
      <c r="S37" s="122" t="s">
        <v>96</v>
      </c>
      <c r="T37" s="1"/>
      <c r="U37" s="150"/>
      <c r="V37" s="1"/>
      <c r="W37" s="353" t="s">
        <v>125</v>
      </c>
      <c r="X37" s="354"/>
      <c r="Y37" s="1"/>
      <c r="Z37" s="113">
        <f t="shared" si="15"/>
        <v>0</v>
      </c>
      <c r="AA37" s="105">
        <f t="shared" si="7"/>
        <v>0</v>
      </c>
      <c r="AB37" s="166" t="str">
        <f t="shared" si="8"/>
        <v>AD</v>
      </c>
      <c r="AC37" s="68" t="e">
        <f t="shared" si="9"/>
        <v>#DIV/0!</v>
      </c>
      <c r="AD37" s="65" t="e">
        <f t="shared" si="10"/>
        <v>#DIV/0!</v>
      </c>
      <c r="AE37" s="48"/>
      <c r="AF37" s="72" t="e">
        <f t="shared" si="11"/>
        <v>#DIV/0!</v>
      </c>
      <c r="AG37" s="78" t="e">
        <f t="shared" si="1"/>
        <v>#DIV/0!</v>
      </c>
      <c r="AH37" s="69" t="e">
        <f t="shared" si="12"/>
        <v>#DIV/0!</v>
      </c>
      <c r="AI37" s="1"/>
      <c r="AJ37" s="82" t="e">
        <f t="shared" si="13"/>
        <v>#DIV/0!</v>
      </c>
      <c r="AK37" s="83" t="e">
        <f t="shared" si="14"/>
        <v>#DIV/0!</v>
      </c>
      <c r="AL37" s="166" t="str">
        <f t="shared" si="2"/>
        <v>AD</v>
      </c>
      <c r="AM37" s="164"/>
      <c r="AN37" s="1"/>
      <c r="AO37" s="179">
        <f t="shared" si="16"/>
        <v>0</v>
      </c>
      <c r="AP37" s="1"/>
    </row>
    <row r="38" spans="1:42" ht="15.75" customHeight="1" x14ac:dyDescent="0.25">
      <c r="A38" s="1">
        <v>28</v>
      </c>
      <c r="B38" s="156" t="s">
        <v>73</v>
      </c>
      <c r="C38" s="156"/>
      <c r="D38" s="158"/>
      <c r="E38" s="126">
        <f t="shared" si="3"/>
        <v>0</v>
      </c>
      <c r="F38" s="231" t="s">
        <v>20</v>
      </c>
      <c r="G38" s="231"/>
      <c r="H38" s="127"/>
      <c r="I38" s="165"/>
      <c r="J38" s="232"/>
      <c r="K38" s="233"/>
      <c r="L38" s="5"/>
      <c r="M38" s="5"/>
      <c r="N38" s="6">
        <f t="shared" si="4"/>
        <v>0</v>
      </c>
      <c r="O38" s="6" t="e">
        <f t="shared" si="0"/>
        <v>#DIV/0!</v>
      </c>
      <c r="P38" s="14" t="e">
        <f t="shared" si="5"/>
        <v>#DIV/0!</v>
      </c>
      <c r="Q38" s="79" t="e">
        <f t="shared" si="6"/>
        <v>#DIV/0!</v>
      </c>
      <c r="R38" s="44"/>
      <c r="S38" s="122" t="s">
        <v>96</v>
      </c>
      <c r="T38" s="1"/>
      <c r="U38" s="150"/>
      <c r="V38" s="1"/>
      <c r="W38" s="348"/>
      <c r="X38" s="349"/>
      <c r="Y38" s="1"/>
      <c r="Z38" s="113">
        <f t="shared" si="15"/>
        <v>0</v>
      </c>
      <c r="AA38" s="105">
        <f t="shared" si="7"/>
        <v>0</v>
      </c>
      <c r="AB38" s="166" t="str">
        <f t="shared" si="8"/>
        <v>AE</v>
      </c>
      <c r="AC38" s="68" t="e">
        <f t="shared" si="9"/>
        <v>#DIV/0!</v>
      </c>
      <c r="AD38" s="65" t="e">
        <f t="shared" si="10"/>
        <v>#DIV/0!</v>
      </c>
      <c r="AE38" s="48"/>
      <c r="AF38" s="72" t="e">
        <f t="shared" si="11"/>
        <v>#DIV/0!</v>
      </c>
      <c r="AG38" s="78" t="e">
        <f t="shared" si="1"/>
        <v>#DIV/0!</v>
      </c>
      <c r="AH38" s="69" t="e">
        <f t="shared" si="12"/>
        <v>#DIV/0!</v>
      </c>
      <c r="AI38" s="1"/>
      <c r="AJ38" s="82" t="e">
        <f t="shared" si="13"/>
        <v>#DIV/0!</v>
      </c>
      <c r="AK38" s="83" t="e">
        <f t="shared" si="14"/>
        <v>#DIV/0!</v>
      </c>
      <c r="AL38" s="166" t="str">
        <f t="shared" si="2"/>
        <v>AE</v>
      </c>
      <c r="AM38" s="164"/>
      <c r="AN38" s="1"/>
      <c r="AO38" s="179">
        <f t="shared" si="16"/>
        <v>0</v>
      </c>
      <c r="AP38" s="1"/>
    </row>
    <row r="39" spans="1:42" ht="15.75" customHeight="1" x14ac:dyDescent="0.25">
      <c r="A39" s="1">
        <v>29</v>
      </c>
      <c r="B39" s="156" t="s">
        <v>74</v>
      </c>
      <c r="C39" s="156"/>
      <c r="D39" s="158"/>
      <c r="E39" s="126">
        <f t="shared" si="3"/>
        <v>0</v>
      </c>
      <c r="F39" s="231" t="s">
        <v>20</v>
      </c>
      <c r="G39" s="231"/>
      <c r="H39" s="127"/>
      <c r="I39" s="165"/>
      <c r="J39" s="232"/>
      <c r="K39" s="233"/>
      <c r="L39" s="5"/>
      <c r="M39" s="5"/>
      <c r="N39" s="6">
        <f t="shared" si="4"/>
        <v>0</v>
      </c>
      <c r="O39" s="6" t="e">
        <f t="shared" si="0"/>
        <v>#DIV/0!</v>
      </c>
      <c r="P39" s="14" t="e">
        <f t="shared" si="5"/>
        <v>#DIV/0!</v>
      </c>
      <c r="Q39" s="79" t="e">
        <f t="shared" si="6"/>
        <v>#DIV/0!</v>
      </c>
      <c r="R39" s="44"/>
      <c r="S39" s="122" t="s">
        <v>96</v>
      </c>
      <c r="T39" s="1"/>
      <c r="U39" s="150"/>
      <c r="V39" s="1"/>
      <c r="W39" s="350"/>
      <c r="X39" s="349"/>
      <c r="Y39" s="1"/>
      <c r="Z39" s="113">
        <f t="shared" si="15"/>
        <v>0</v>
      </c>
      <c r="AA39" s="105">
        <f t="shared" si="7"/>
        <v>0</v>
      </c>
      <c r="AB39" s="166" t="str">
        <f t="shared" si="8"/>
        <v>AF</v>
      </c>
      <c r="AC39" s="68" t="e">
        <f t="shared" si="9"/>
        <v>#DIV/0!</v>
      </c>
      <c r="AD39" s="65" t="e">
        <f t="shared" si="10"/>
        <v>#DIV/0!</v>
      </c>
      <c r="AE39" s="48"/>
      <c r="AF39" s="72" t="e">
        <f t="shared" si="11"/>
        <v>#DIV/0!</v>
      </c>
      <c r="AG39" s="78" t="e">
        <f t="shared" si="1"/>
        <v>#DIV/0!</v>
      </c>
      <c r="AH39" s="69" t="e">
        <f t="shared" si="12"/>
        <v>#DIV/0!</v>
      </c>
      <c r="AI39" s="1"/>
      <c r="AJ39" s="82" t="e">
        <f t="shared" si="13"/>
        <v>#DIV/0!</v>
      </c>
      <c r="AK39" s="83" t="e">
        <f t="shared" si="14"/>
        <v>#DIV/0!</v>
      </c>
      <c r="AL39" s="166" t="str">
        <f t="shared" si="2"/>
        <v>AF</v>
      </c>
      <c r="AM39" s="164"/>
      <c r="AN39" s="1"/>
      <c r="AO39" s="179">
        <f t="shared" si="16"/>
        <v>0</v>
      </c>
      <c r="AP39" s="1"/>
    </row>
    <row r="40" spans="1:42" ht="15.75" customHeight="1" x14ac:dyDescent="0.25">
      <c r="A40" s="1">
        <v>30</v>
      </c>
      <c r="B40" s="156" t="s">
        <v>75</v>
      </c>
      <c r="C40" s="156"/>
      <c r="D40" s="158"/>
      <c r="E40" s="126">
        <f t="shared" si="3"/>
        <v>0</v>
      </c>
      <c r="F40" s="231" t="s">
        <v>20</v>
      </c>
      <c r="G40" s="231"/>
      <c r="H40" s="127"/>
      <c r="I40" s="165"/>
      <c r="J40" s="232"/>
      <c r="K40" s="233"/>
      <c r="L40" s="5"/>
      <c r="M40" s="5"/>
      <c r="N40" s="6">
        <f t="shared" si="4"/>
        <v>0</v>
      </c>
      <c r="O40" s="6" t="e">
        <f t="shared" si="0"/>
        <v>#DIV/0!</v>
      </c>
      <c r="P40" s="14" t="e">
        <f t="shared" si="5"/>
        <v>#DIV/0!</v>
      </c>
      <c r="Q40" s="79" t="e">
        <f t="shared" si="6"/>
        <v>#DIV/0!</v>
      </c>
      <c r="R40" s="44"/>
      <c r="S40" s="122" t="s">
        <v>96</v>
      </c>
      <c r="T40" s="1"/>
      <c r="U40" s="150"/>
      <c r="V40" s="1"/>
      <c r="W40" s="350"/>
      <c r="X40" s="349"/>
      <c r="Y40" s="1"/>
      <c r="Z40" s="113">
        <f t="shared" si="15"/>
        <v>0</v>
      </c>
      <c r="AA40" s="105">
        <f t="shared" si="7"/>
        <v>0</v>
      </c>
      <c r="AB40" s="166" t="str">
        <f t="shared" si="8"/>
        <v>AG</v>
      </c>
      <c r="AC40" s="68" t="e">
        <f t="shared" si="9"/>
        <v>#DIV/0!</v>
      </c>
      <c r="AD40" s="65" t="e">
        <f t="shared" si="10"/>
        <v>#DIV/0!</v>
      </c>
      <c r="AE40" s="48"/>
      <c r="AF40" s="72" t="e">
        <f t="shared" si="11"/>
        <v>#DIV/0!</v>
      </c>
      <c r="AG40" s="78" t="e">
        <f t="shared" si="1"/>
        <v>#DIV/0!</v>
      </c>
      <c r="AH40" s="69" t="e">
        <f t="shared" si="12"/>
        <v>#DIV/0!</v>
      </c>
      <c r="AI40" s="1"/>
      <c r="AJ40" s="82" t="e">
        <f t="shared" si="13"/>
        <v>#DIV/0!</v>
      </c>
      <c r="AK40" s="83" t="e">
        <f t="shared" si="14"/>
        <v>#DIV/0!</v>
      </c>
      <c r="AL40" s="166" t="str">
        <f t="shared" si="2"/>
        <v>AG</v>
      </c>
      <c r="AM40" s="164"/>
      <c r="AN40" s="1"/>
      <c r="AO40" s="179">
        <f t="shared" si="16"/>
        <v>0</v>
      </c>
      <c r="AP40" s="1"/>
    </row>
    <row r="41" spans="1:42" ht="16.5" customHeight="1" thickBot="1" x14ac:dyDescent="0.3">
      <c r="A41" s="1">
        <v>31</v>
      </c>
      <c r="B41" s="156" t="s">
        <v>76</v>
      </c>
      <c r="C41" s="156"/>
      <c r="D41" s="158"/>
      <c r="E41" s="126">
        <f t="shared" si="3"/>
        <v>0</v>
      </c>
      <c r="F41" s="231" t="s">
        <v>20</v>
      </c>
      <c r="G41" s="231"/>
      <c r="H41" s="127"/>
      <c r="I41" s="165"/>
      <c r="J41" s="232"/>
      <c r="K41" s="233"/>
      <c r="L41" s="5"/>
      <c r="M41" s="5"/>
      <c r="N41" s="6">
        <f t="shared" si="4"/>
        <v>0</v>
      </c>
      <c r="O41" s="6" t="e">
        <f t="shared" si="0"/>
        <v>#DIV/0!</v>
      </c>
      <c r="P41" s="14" t="e">
        <f t="shared" si="5"/>
        <v>#DIV/0!</v>
      </c>
      <c r="Q41" s="79" t="e">
        <f t="shared" si="6"/>
        <v>#DIV/0!</v>
      </c>
      <c r="R41" s="44"/>
      <c r="S41" s="122" t="s">
        <v>96</v>
      </c>
      <c r="T41" s="1"/>
      <c r="U41" s="150"/>
      <c r="V41" s="1"/>
      <c r="W41" s="351"/>
      <c r="X41" s="352"/>
      <c r="Y41" s="1"/>
      <c r="Z41" s="113">
        <f t="shared" si="15"/>
        <v>0</v>
      </c>
      <c r="AA41" s="105">
        <f t="shared" si="7"/>
        <v>0</v>
      </c>
      <c r="AB41" s="166" t="str">
        <f t="shared" si="8"/>
        <v>AH</v>
      </c>
      <c r="AC41" s="68" t="e">
        <f t="shared" si="9"/>
        <v>#DIV/0!</v>
      </c>
      <c r="AD41" s="65" t="e">
        <f t="shared" si="10"/>
        <v>#DIV/0!</v>
      </c>
      <c r="AE41" s="48"/>
      <c r="AF41" s="72" t="e">
        <f t="shared" si="11"/>
        <v>#DIV/0!</v>
      </c>
      <c r="AG41" s="78" t="e">
        <f t="shared" si="1"/>
        <v>#DIV/0!</v>
      </c>
      <c r="AH41" s="69" t="e">
        <f t="shared" si="12"/>
        <v>#DIV/0!</v>
      </c>
      <c r="AI41" s="1"/>
      <c r="AJ41" s="82" t="e">
        <f t="shared" si="13"/>
        <v>#DIV/0!</v>
      </c>
      <c r="AK41" s="83" t="e">
        <f t="shared" si="14"/>
        <v>#DIV/0!</v>
      </c>
      <c r="AL41" s="166" t="str">
        <f t="shared" si="2"/>
        <v>AH</v>
      </c>
      <c r="AM41" s="164"/>
      <c r="AN41" s="1"/>
      <c r="AO41" s="179">
        <f t="shared" si="16"/>
        <v>0</v>
      </c>
      <c r="AP41" s="1"/>
    </row>
    <row r="42" spans="1:42" ht="16.5" customHeight="1" thickBot="1" x14ac:dyDescent="0.3">
      <c r="A42" s="1">
        <v>32</v>
      </c>
      <c r="B42" s="156" t="s">
        <v>77</v>
      </c>
      <c r="C42" s="156"/>
      <c r="D42" s="158"/>
      <c r="E42" s="126">
        <f t="shared" si="3"/>
        <v>0</v>
      </c>
      <c r="F42" s="231" t="s">
        <v>20</v>
      </c>
      <c r="G42" s="231"/>
      <c r="H42" s="127"/>
      <c r="I42" s="165"/>
      <c r="J42" s="232"/>
      <c r="K42" s="233"/>
      <c r="L42" s="5"/>
      <c r="M42" s="5"/>
      <c r="N42" s="6">
        <f t="shared" si="4"/>
        <v>0</v>
      </c>
      <c r="O42" s="6" t="e">
        <f t="shared" si="0"/>
        <v>#DIV/0!</v>
      </c>
      <c r="P42" s="14" t="e">
        <f t="shared" si="5"/>
        <v>#DIV/0!</v>
      </c>
      <c r="Q42" s="79" t="e">
        <f t="shared" si="6"/>
        <v>#DIV/0!</v>
      </c>
      <c r="R42" s="44"/>
      <c r="S42" s="122" t="s">
        <v>96</v>
      </c>
      <c r="T42" s="1"/>
      <c r="U42" s="150"/>
      <c r="V42" s="1"/>
      <c r="W42" s="1"/>
      <c r="X42" s="1"/>
      <c r="Y42" s="1"/>
      <c r="Z42" s="113">
        <f t="shared" si="15"/>
        <v>0</v>
      </c>
      <c r="AA42" s="105">
        <f t="shared" si="7"/>
        <v>0</v>
      </c>
      <c r="AB42" s="166" t="str">
        <f t="shared" si="8"/>
        <v>AI</v>
      </c>
      <c r="AC42" s="68" t="e">
        <f t="shared" si="9"/>
        <v>#DIV/0!</v>
      </c>
      <c r="AD42" s="65" t="e">
        <f t="shared" si="10"/>
        <v>#DIV/0!</v>
      </c>
      <c r="AE42" s="48"/>
      <c r="AF42" s="72" t="e">
        <f t="shared" si="11"/>
        <v>#DIV/0!</v>
      </c>
      <c r="AG42" s="78" t="e">
        <f t="shared" si="1"/>
        <v>#DIV/0!</v>
      </c>
      <c r="AH42" s="69" t="e">
        <f t="shared" si="12"/>
        <v>#DIV/0!</v>
      </c>
      <c r="AI42" s="1"/>
      <c r="AJ42" s="82" t="e">
        <f t="shared" si="13"/>
        <v>#DIV/0!</v>
      </c>
      <c r="AK42" s="83" t="e">
        <f t="shared" si="14"/>
        <v>#DIV/0!</v>
      </c>
      <c r="AL42" s="166" t="str">
        <f t="shared" si="2"/>
        <v>AI</v>
      </c>
      <c r="AM42" s="164"/>
      <c r="AN42" s="1"/>
      <c r="AO42" s="179">
        <f t="shared" si="16"/>
        <v>0</v>
      </c>
      <c r="AP42" s="1"/>
    </row>
    <row r="43" spans="1:42" ht="15.75" customHeight="1" x14ac:dyDescent="0.25">
      <c r="A43" s="1">
        <v>33</v>
      </c>
      <c r="B43" s="156" t="s">
        <v>78</v>
      </c>
      <c r="C43" s="156"/>
      <c r="D43" s="158"/>
      <c r="E43" s="126">
        <f t="shared" si="3"/>
        <v>0</v>
      </c>
      <c r="F43" s="231" t="s">
        <v>20</v>
      </c>
      <c r="G43" s="231"/>
      <c r="H43" s="127"/>
      <c r="I43" s="165"/>
      <c r="J43" s="232"/>
      <c r="K43" s="233"/>
      <c r="L43" s="5"/>
      <c r="M43" s="5"/>
      <c r="N43" s="6">
        <f t="shared" si="4"/>
        <v>0</v>
      </c>
      <c r="O43" s="6" t="e">
        <f t="shared" ref="O43:O63" si="18">(N43*$AC$5*AO43)+(N43*$AD$5*AO43)-(AJ43+AK43*AO43)</f>
        <v>#DIV/0!</v>
      </c>
      <c r="P43" s="14" t="e">
        <f t="shared" si="5"/>
        <v>#DIV/0!</v>
      </c>
      <c r="Q43" s="79" t="e">
        <f t="shared" si="6"/>
        <v>#DIV/0!</v>
      </c>
      <c r="R43" s="44"/>
      <c r="S43" s="122" t="s">
        <v>96</v>
      </c>
      <c r="T43" s="1"/>
      <c r="U43" s="150"/>
      <c r="V43" s="1"/>
      <c r="W43" s="353" t="s">
        <v>125</v>
      </c>
      <c r="X43" s="354"/>
      <c r="Y43" s="1"/>
      <c r="Z43" s="113">
        <f t="shared" si="15"/>
        <v>0</v>
      </c>
      <c r="AA43" s="105">
        <f t="shared" si="7"/>
        <v>0</v>
      </c>
      <c r="AB43" s="166" t="str">
        <f t="shared" si="8"/>
        <v>AJ</v>
      </c>
      <c r="AC43" s="68" t="e">
        <f t="shared" si="9"/>
        <v>#DIV/0!</v>
      </c>
      <c r="AD43" s="65" t="e">
        <f t="shared" si="10"/>
        <v>#DIV/0!</v>
      </c>
      <c r="AE43" s="48"/>
      <c r="AF43" s="72" t="e">
        <f t="shared" si="11"/>
        <v>#DIV/0!</v>
      </c>
      <c r="AG43" s="78" t="e">
        <f t="shared" si="1"/>
        <v>#DIV/0!</v>
      </c>
      <c r="AH43" s="69" t="e">
        <f t="shared" si="12"/>
        <v>#DIV/0!</v>
      </c>
      <c r="AI43" s="1"/>
      <c r="AJ43" s="82" t="e">
        <f t="shared" si="13"/>
        <v>#DIV/0!</v>
      </c>
      <c r="AK43" s="83" t="e">
        <f t="shared" si="14"/>
        <v>#DIV/0!</v>
      </c>
      <c r="AL43" s="166" t="str">
        <f t="shared" ref="AL43:AL63" si="19">B43</f>
        <v>AJ</v>
      </c>
      <c r="AM43" s="164"/>
      <c r="AN43" s="1"/>
      <c r="AO43" s="179">
        <f t="shared" si="16"/>
        <v>0</v>
      </c>
      <c r="AP43" s="1"/>
    </row>
    <row r="44" spans="1:42" ht="15.75" customHeight="1" x14ac:dyDescent="0.25">
      <c r="A44" s="1">
        <v>34</v>
      </c>
      <c r="B44" s="156" t="s">
        <v>79</v>
      </c>
      <c r="C44" s="156"/>
      <c r="D44" s="158"/>
      <c r="E44" s="126">
        <f t="shared" si="3"/>
        <v>0</v>
      </c>
      <c r="F44" s="231" t="s">
        <v>20</v>
      </c>
      <c r="G44" s="231"/>
      <c r="H44" s="127"/>
      <c r="I44" s="165"/>
      <c r="J44" s="232"/>
      <c r="K44" s="233"/>
      <c r="L44" s="5"/>
      <c r="M44" s="5"/>
      <c r="N44" s="6">
        <f t="shared" si="4"/>
        <v>0</v>
      </c>
      <c r="O44" s="6" t="e">
        <f t="shared" si="18"/>
        <v>#DIV/0!</v>
      </c>
      <c r="P44" s="14" t="e">
        <f t="shared" si="5"/>
        <v>#DIV/0!</v>
      </c>
      <c r="Q44" s="79" t="e">
        <f t="shared" si="6"/>
        <v>#DIV/0!</v>
      </c>
      <c r="R44" s="44"/>
      <c r="S44" s="122" t="s">
        <v>96</v>
      </c>
      <c r="T44" s="1"/>
      <c r="U44" s="150"/>
      <c r="V44" s="1"/>
      <c r="W44" s="348"/>
      <c r="X44" s="349"/>
      <c r="Y44" s="1"/>
      <c r="Z44" s="113">
        <f t="shared" si="15"/>
        <v>0</v>
      </c>
      <c r="AA44" s="105">
        <f t="shared" si="7"/>
        <v>0</v>
      </c>
      <c r="AB44" s="166" t="str">
        <f t="shared" si="8"/>
        <v>AL</v>
      </c>
      <c r="AC44" s="68" t="e">
        <f t="shared" si="9"/>
        <v>#DIV/0!</v>
      </c>
      <c r="AD44" s="65" t="e">
        <f t="shared" si="10"/>
        <v>#DIV/0!</v>
      </c>
      <c r="AE44" s="48"/>
      <c r="AF44" s="72" t="e">
        <f t="shared" si="11"/>
        <v>#DIV/0!</v>
      </c>
      <c r="AG44" s="78" t="e">
        <f t="shared" si="1"/>
        <v>#DIV/0!</v>
      </c>
      <c r="AH44" s="69" t="e">
        <f t="shared" si="12"/>
        <v>#DIV/0!</v>
      </c>
      <c r="AI44" s="1"/>
      <c r="AJ44" s="82" t="e">
        <f t="shared" si="13"/>
        <v>#DIV/0!</v>
      </c>
      <c r="AK44" s="83" t="e">
        <f t="shared" si="14"/>
        <v>#DIV/0!</v>
      </c>
      <c r="AL44" s="166" t="str">
        <f t="shared" si="19"/>
        <v>AL</v>
      </c>
      <c r="AM44" s="164"/>
      <c r="AN44" s="1"/>
      <c r="AO44" s="179">
        <f t="shared" si="16"/>
        <v>0</v>
      </c>
      <c r="AP44" s="1"/>
    </row>
    <row r="45" spans="1:42" ht="15.75" customHeight="1" x14ac:dyDescent="0.25">
      <c r="A45" s="1">
        <v>35</v>
      </c>
      <c r="B45" s="156" t="s">
        <v>80</v>
      </c>
      <c r="C45" s="156"/>
      <c r="D45" s="158"/>
      <c r="E45" s="126">
        <f t="shared" si="3"/>
        <v>0</v>
      </c>
      <c r="F45" s="231" t="s">
        <v>20</v>
      </c>
      <c r="G45" s="231"/>
      <c r="H45" s="127"/>
      <c r="I45" s="165"/>
      <c r="J45" s="232"/>
      <c r="K45" s="233"/>
      <c r="L45" s="5"/>
      <c r="M45" s="5"/>
      <c r="N45" s="6">
        <f t="shared" si="4"/>
        <v>0</v>
      </c>
      <c r="O45" s="6" t="e">
        <f t="shared" si="18"/>
        <v>#DIV/0!</v>
      </c>
      <c r="P45" s="14" t="e">
        <f t="shared" si="5"/>
        <v>#DIV/0!</v>
      </c>
      <c r="Q45" s="79" t="e">
        <f t="shared" si="6"/>
        <v>#DIV/0!</v>
      </c>
      <c r="R45" s="44"/>
      <c r="S45" s="122" t="s">
        <v>96</v>
      </c>
      <c r="T45" s="1"/>
      <c r="U45" s="150"/>
      <c r="V45" s="1"/>
      <c r="W45" s="350"/>
      <c r="X45" s="349"/>
      <c r="Y45" s="1"/>
      <c r="Z45" s="113">
        <f t="shared" si="15"/>
        <v>0</v>
      </c>
      <c r="AA45" s="105">
        <f t="shared" si="7"/>
        <v>0</v>
      </c>
      <c r="AB45" s="166" t="str">
        <f t="shared" si="8"/>
        <v>AM</v>
      </c>
      <c r="AC45" s="68" t="e">
        <f t="shared" si="9"/>
        <v>#DIV/0!</v>
      </c>
      <c r="AD45" s="65" t="e">
        <f t="shared" si="10"/>
        <v>#DIV/0!</v>
      </c>
      <c r="AE45" s="48"/>
      <c r="AF45" s="72" t="e">
        <f t="shared" si="11"/>
        <v>#DIV/0!</v>
      </c>
      <c r="AG45" s="78" t="e">
        <f t="shared" si="1"/>
        <v>#DIV/0!</v>
      </c>
      <c r="AH45" s="69" t="e">
        <f t="shared" si="12"/>
        <v>#DIV/0!</v>
      </c>
      <c r="AI45" s="1"/>
      <c r="AJ45" s="82" t="e">
        <f t="shared" si="13"/>
        <v>#DIV/0!</v>
      </c>
      <c r="AK45" s="83" t="e">
        <f t="shared" si="14"/>
        <v>#DIV/0!</v>
      </c>
      <c r="AL45" s="166" t="str">
        <f t="shared" si="19"/>
        <v>AM</v>
      </c>
      <c r="AM45" s="164"/>
      <c r="AN45" s="1"/>
      <c r="AO45" s="179">
        <f t="shared" si="16"/>
        <v>0</v>
      </c>
      <c r="AP45" s="1"/>
    </row>
    <row r="46" spans="1:42" ht="15.75" customHeight="1" x14ac:dyDescent="0.25">
      <c r="A46" s="1">
        <v>36</v>
      </c>
      <c r="B46" s="156" t="s">
        <v>100</v>
      </c>
      <c r="C46" s="156"/>
      <c r="D46" s="158"/>
      <c r="E46" s="126">
        <f t="shared" si="3"/>
        <v>0</v>
      </c>
      <c r="F46" s="231" t="s">
        <v>20</v>
      </c>
      <c r="G46" s="231"/>
      <c r="H46" s="127"/>
      <c r="I46" s="165"/>
      <c r="J46" s="232"/>
      <c r="K46" s="233"/>
      <c r="L46" s="5"/>
      <c r="M46" s="5"/>
      <c r="N46" s="6">
        <f t="shared" si="4"/>
        <v>0</v>
      </c>
      <c r="O46" s="6" t="e">
        <f t="shared" si="18"/>
        <v>#DIV/0!</v>
      </c>
      <c r="P46" s="14" t="e">
        <f t="shared" si="5"/>
        <v>#DIV/0!</v>
      </c>
      <c r="Q46" s="79" t="e">
        <f t="shared" si="6"/>
        <v>#DIV/0!</v>
      </c>
      <c r="R46" s="44"/>
      <c r="S46" s="122" t="s">
        <v>96</v>
      </c>
      <c r="T46" s="1"/>
      <c r="U46" s="150"/>
      <c r="V46" s="1"/>
      <c r="W46" s="350"/>
      <c r="X46" s="349"/>
      <c r="Y46" s="1"/>
      <c r="Z46" s="113">
        <f t="shared" si="15"/>
        <v>0</v>
      </c>
      <c r="AA46" s="105">
        <f t="shared" si="7"/>
        <v>0</v>
      </c>
      <c r="AB46" s="166" t="str">
        <f t="shared" si="8"/>
        <v>A:N</v>
      </c>
      <c r="AC46" s="68" t="e">
        <f t="shared" si="9"/>
        <v>#DIV/0!</v>
      </c>
      <c r="AD46" s="65" t="e">
        <f t="shared" si="10"/>
        <v>#DIV/0!</v>
      </c>
      <c r="AE46" s="48"/>
      <c r="AF46" s="72" t="e">
        <f t="shared" si="11"/>
        <v>#DIV/0!</v>
      </c>
      <c r="AG46" s="78" t="e">
        <f t="shared" si="1"/>
        <v>#DIV/0!</v>
      </c>
      <c r="AH46" s="69" t="e">
        <f t="shared" si="12"/>
        <v>#DIV/0!</v>
      </c>
      <c r="AI46" s="1"/>
      <c r="AJ46" s="82" t="e">
        <f t="shared" si="13"/>
        <v>#DIV/0!</v>
      </c>
      <c r="AK46" s="83" t="e">
        <f t="shared" si="14"/>
        <v>#DIV/0!</v>
      </c>
      <c r="AL46" s="166" t="str">
        <f t="shared" si="19"/>
        <v>A:N</v>
      </c>
      <c r="AM46" s="164"/>
      <c r="AN46" s="1"/>
      <c r="AO46" s="179">
        <f t="shared" si="16"/>
        <v>0</v>
      </c>
      <c r="AP46" s="1"/>
    </row>
    <row r="47" spans="1:42" ht="16.5" customHeight="1" thickBot="1" x14ac:dyDescent="0.3">
      <c r="A47" s="1">
        <v>37</v>
      </c>
      <c r="B47" s="156" t="s">
        <v>81</v>
      </c>
      <c r="C47" s="156"/>
      <c r="D47" s="158"/>
      <c r="E47" s="126">
        <f t="shared" si="3"/>
        <v>0</v>
      </c>
      <c r="F47" s="231" t="s">
        <v>20</v>
      </c>
      <c r="G47" s="231"/>
      <c r="H47" s="127"/>
      <c r="I47" s="165"/>
      <c r="J47" s="232"/>
      <c r="K47" s="233"/>
      <c r="L47" s="5"/>
      <c r="M47" s="5"/>
      <c r="N47" s="6">
        <f t="shared" si="4"/>
        <v>0</v>
      </c>
      <c r="O47" s="6" t="e">
        <f t="shared" si="18"/>
        <v>#DIV/0!</v>
      </c>
      <c r="P47" s="14" t="e">
        <f t="shared" si="5"/>
        <v>#DIV/0!</v>
      </c>
      <c r="Q47" s="79" t="e">
        <f t="shared" si="6"/>
        <v>#DIV/0!</v>
      </c>
      <c r="R47" s="44"/>
      <c r="S47" s="122" t="s">
        <v>96</v>
      </c>
      <c r="T47" s="1"/>
      <c r="U47" s="150"/>
      <c r="V47" s="1"/>
      <c r="W47" s="351"/>
      <c r="X47" s="352"/>
      <c r="Y47" s="1"/>
      <c r="Z47" s="113">
        <f t="shared" si="15"/>
        <v>0</v>
      </c>
      <c r="AA47" s="105">
        <f t="shared" si="7"/>
        <v>0</v>
      </c>
      <c r="AB47" s="166" t="str">
        <f t="shared" si="8"/>
        <v>AO</v>
      </c>
      <c r="AC47" s="68" t="e">
        <f t="shared" si="9"/>
        <v>#DIV/0!</v>
      </c>
      <c r="AD47" s="65" t="e">
        <f t="shared" si="10"/>
        <v>#DIV/0!</v>
      </c>
      <c r="AE47" s="48"/>
      <c r="AF47" s="72" t="e">
        <f t="shared" si="11"/>
        <v>#DIV/0!</v>
      </c>
      <c r="AG47" s="78" t="e">
        <f t="shared" si="1"/>
        <v>#DIV/0!</v>
      </c>
      <c r="AH47" s="69" t="e">
        <f t="shared" si="12"/>
        <v>#DIV/0!</v>
      </c>
      <c r="AI47" s="1"/>
      <c r="AJ47" s="82" t="e">
        <f t="shared" si="13"/>
        <v>#DIV/0!</v>
      </c>
      <c r="AK47" s="83" t="e">
        <f t="shared" si="14"/>
        <v>#DIV/0!</v>
      </c>
      <c r="AL47" s="166" t="str">
        <f t="shared" si="19"/>
        <v>AO</v>
      </c>
      <c r="AM47" s="164"/>
      <c r="AN47" s="1"/>
      <c r="AO47" s="179">
        <f t="shared" si="16"/>
        <v>0</v>
      </c>
      <c r="AP47" s="1"/>
    </row>
    <row r="48" spans="1:42" ht="16.5" customHeight="1" thickBot="1" x14ac:dyDescent="0.3">
      <c r="A48" s="1">
        <v>38</v>
      </c>
      <c r="B48" s="156" t="s">
        <v>82</v>
      </c>
      <c r="C48" s="156"/>
      <c r="D48" s="158"/>
      <c r="E48" s="126">
        <f t="shared" si="3"/>
        <v>0</v>
      </c>
      <c r="F48" s="231" t="s">
        <v>20</v>
      </c>
      <c r="G48" s="231"/>
      <c r="H48" s="127"/>
      <c r="I48" s="165"/>
      <c r="J48" s="232"/>
      <c r="K48" s="233"/>
      <c r="L48" s="5"/>
      <c r="M48" s="5"/>
      <c r="N48" s="6">
        <f t="shared" si="4"/>
        <v>0</v>
      </c>
      <c r="O48" s="6" t="e">
        <f t="shared" si="18"/>
        <v>#DIV/0!</v>
      </c>
      <c r="P48" s="14" t="e">
        <f t="shared" si="5"/>
        <v>#DIV/0!</v>
      </c>
      <c r="Q48" s="79" t="e">
        <f t="shared" si="6"/>
        <v>#DIV/0!</v>
      </c>
      <c r="R48" s="44"/>
      <c r="S48" s="122" t="s">
        <v>96</v>
      </c>
      <c r="T48" s="1"/>
      <c r="U48" s="150"/>
      <c r="V48" s="1"/>
      <c r="W48" s="1"/>
      <c r="X48" s="1"/>
      <c r="Y48" s="1"/>
      <c r="Z48" s="113">
        <f t="shared" si="15"/>
        <v>0</v>
      </c>
      <c r="AA48" s="105">
        <f t="shared" si="7"/>
        <v>0</v>
      </c>
      <c r="AB48" s="166" t="str">
        <f t="shared" si="8"/>
        <v>AP</v>
      </c>
      <c r="AC48" s="68" t="e">
        <f t="shared" si="9"/>
        <v>#DIV/0!</v>
      </c>
      <c r="AD48" s="65" t="e">
        <f t="shared" si="10"/>
        <v>#DIV/0!</v>
      </c>
      <c r="AE48" s="48"/>
      <c r="AF48" s="72" t="e">
        <f t="shared" si="11"/>
        <v>#DIV/0!</v>
      </c>
      <c r="AG48" s="78" t="e">
        <f t="shared" si="1"/>
        <v>#DIV/0!</v>
      </c>
      <c r="AH48" s="69" t="e">
        <f t="shared" si="12"/>
        <v>#DIV/0!</v>
      </c>
      <c r="AI48" s="1"/>
      <c r="AJ48" s="82" t="e">
        <f t="shared" si="13"/>
        <v>#DIV/0!</v>
      </c>
      <c r="AK48" s="83" t="e">
        <f t="shared" si="14"/>
        <v>#DIV/0!</v>
      </c>
      <c r="AL48" s="166" t="str">
        <f t="shared" si="19"/>
        <v>AP</v>
      </c>
      <c r="AM48" s="164"/>
      <c r="AN48" s="1"/>
      <c r="AO48" s="179">
        <f t="shared" si="16"/>
        <v>0</v>
      </c>
      <c r="AP48" s="1"/>
    </row>
    <row r="49" spans="1:42" ht="15.75" customHeight="1" x14ac:dyDescent="0.25">
      <c r="A49" s="1">
        <v>39</v>
      </c>
      <c r="B49" s="156" t="s">
        <v>83</v>
      </c>
      <c r="C49" s="156"/>
      <c r="D49" s="158"/>
      <c r="E49" s="126">
        <f t="shared" si="3"/>
        <v>0</v>
      </c>
      <c r="F49" s="231" t="s">
        <v>20</v>
      </c>
      <c r="G49" s="231"/>
      <c r="H49" s="127"/>
      <c r="I49" s="165"/>
      <c r="J49" s="232"/>
      <c r="K49" s="233"/>
      <c r="L49" s="5"/>
      <c r="M49" s="5"/>
      <c r="N49" s="6">
        <f t="shared" si="4"/>
        <v>0</v>
      </c>
      <c r="O49" s="6" t="e">
        <f t="shared" si="18"/>
        <v>#DIV/0!</v>
      </c>
      <c r="P49" s="14" t="e">
        <f t="shared" si="5"/>
        <v>#DIV/0!</v>
      </c>
      <c r="Q49" s="79" t="e">
        <f t="shared" si="6"/>
        <v>#DIV/0!</v>
      </c>
      <c r="R49" s="44"/>
      <c r="S49" s="122" t="s">
        <v>96</v>
      </c>
      <c r="T49" s="1"/>
      <c r="U49" s="150"/>
      <c r="V49" s="1"/>
      <c r="W49" s="353" t="s">
        <v>125</v>
      </c>
      <c r="X49" s="354"/>
      <c r="Y49" s="1"/>
      <c r="Z49" s="113">
        <f t="shared" si="15"/>
        <v>0</v>
      </c>
      <c r="AA49" s="105">
        <f t="shared" si="7"/>
        <v>0</v>
      </c>
      <c r="AB49" s="166" t="str">
        <f t="shared" si="8"/>
        <v>AQ</v>
      </c>
      <c r="AC49" s="68" t="e">
        <f t="shared" si="9"/>
        <v>#DIV/0!</v>
      </c>
      <c r="AD49" s="65" t="e">
        <f t="shared" si="10"/>
        <v>#DIV/0!</v>
      </c>
      <c r="AE49" s="48"/>
      <c r="AF49" s="72" t="e">
        <f t="shared" si="11"/>
        <v>#DIV/0!</v>
      </c>
      <c r="AG49" s="78" t="e">
        <f t="shared" si="1"/>
        <v>#DIV/0!</v>
      </c>
      <c r="AH49" s="69" t="e">
        <f t="shared" si="12"/>
        <v>#DIV/0!</v>
      </c>
      <c r="AI49" s="1"/>
      <c r="AJ49" s="82" t="e">
        <f t="shared" si="13"/>
        <v>#DIV/0!</v>
      </c>
      <c r="AK49" s="83" t="e">
        <f t="shared" si="14"/>
        <v>#DIV/0!</v>
      </c>
      <c r="AL49" s="166" t="str">
        <f t="shared" si="19"/>
        <v>AQ</v>
      </c>
      <c r="AM49" s="164"/>
      <c r="AN49" s="1"/>
      <c r="AO49" s="179">
        <f t="shared" si="16"/>
        <v>0</v>
      </c>
      <c r="AP49" s="1"/>
    </row>
    <row r="50" spans="1:42" ht="15" customHeight="1" x14ac:dyDescent="0.25">
      <c r="A50" s="1">
        <v>40</v>
      </c>
      <c r="B50" s="156" t="s">
        <v>84</v>
      </c>
      <c r="C50" s="156"/>
      <c r="D50" s="158"/>
      <c r="E50" s="126">
        <f t="shared" si="3"/>
        <v>0</v>
      </c>
      <c r="F50" s="231" t="s">
        <v>20</v>
      </c>
      <c r="G50" s="231"/>
      <c r="H50" s="127"/>
      <c r="I50" s="165"/>
      <c r="J50" s="232"/>
      <c r="K50" s="233"/>
      <c r="L50" s="5"/>
      <c r="M50" s="5"/>
      <c r="N50" s="6">
        <f t="shared" si="4"/>
        <v>0</v>
      </c>
      <c r="O50" s="6" t="e">
        <f t="shared" si="18"/>
        <v>#DIV/0!</v>
      </c>
      <c r="P50" s="14" t="e">
        <f t="shared" si="5"/>
        <v>#DIV/0!</v>
      </c>
      <c r="Q50" s="79" t="e">
        <f t="shared" si="6"/>
        <v>#DIV/0!</v>
      </c>
      <c r="R50" s="44"/>
      <c r="S50" s="122" t="s">
        <v>96</v>
      </c>
      <c r="T50" s="1"/>
      <c r="U50" s="150"/>
      <c r="V50" s="1"/>
      <c r="W50" s="348"/>
      <c r="X50" s="349"/>
      <c r="Y50" s="1"/>
      <c r="Z50" s="113">
        <f t="shared" si="15"/>
        <v>0</v>
      </c>
      <c r="AA50" s="105">
        <f t="shared" si="7"/>
        <v>0</v>
      </c>
      <c r="AB50" s="166" t="str">
        <f t="shared" si="8"/>
        <v>AR</v>
      </c>
      <c r="AC50" s="68" t="e">
        <f t="shared" si="9"/>
        <v>#DIV/0!</v>
      </c>
      <c r="AD50" s="65" t="e">
        <f t="shared" si="10"/>
        <v>#DIV/0!</v>
      </c>
      <c r="AE50" s="48"/>
      <c r="AF50" s="72" t="e">
        <f t="shared" si="11"/>
        <v>#DIV/0!</v>
      </c>
      <c r="AG50" s="78" t="e">
        <f t="shared" si="1"/>
        <v>#DIV/0!</v>
      </c>
      <c r="AH50" s="69" t="e">
        <f t="shared" si="12"/>
        <v>#DIV/0!</v>
      </c>
      <c r="AI50" s="1"/>
      <c r="AJ50" s="82" t="e">
        <f t="shared" si="13"/>
        <v>#DIV/0!</v>
      </c>
      <c r="AK50" s="83" t="e">
        <f t="shared" si="14"/>
        <v>#DIV/0!</v>
      </c>
      <c r="AL50" s="166" t="str">
        <f t="shared" si="19"/>
        <v>AR</v>
      </c>
      <c r="AM50" s="164"/>
      <c r="AN50" s="1"/>
      <c r="AO50" s="179">
        <f t="shared" si="16"/>
        <v>0</v>
      </c>
      <c r="AP50" s="1"/>
    </row>
    <row r="51" spans="1:42" ht="15" customHeight="1" x14ac:dyDescent="0.25">
      <c r="A51" s="1">
        <v>41</v>
      </c>
      <c r="B51" s="156" t="s">
        <v>85</v>
      </c>
      <c r="C51" s="156"/>
      <c r="D51" s="158"/>
      <c r="E51" s="126">
        <f t="shared" si="3"/>
        <v>0</v>
      </c>
      <c r="F51" s="231" t="s">
        <v>20</v>
      </c>
      <c r="G51" s="231"/>
      <c r="H51" s="127"/>
      <c r="I51" s="165"/>
      <c r="J51" s="232"/>
      <c r="K51" s="233"/>
      <c r="L51" s="5"/>
      <c r="M51" s="5"/>
      <c r="N51" s="6">
        <f t="shared" si="4"/>
        <v>0</v>
      </c>
      <c r="O51" s="6" t="e">
        <f t="shared" si="18"/>
        <v>#DIV/0!</v>
      </c>
      <c r="P51" s="14" t="e">
        <f t="shared" si="5"/>
        <v>#DIV/0!</v>
      </c>
      <c r="Q51" s="79" t="e">
        <f t="shared" si="6"/>
        <v>#DIV/0!</v>
      </c>
      <c r="R51" s="44"/>
      <c r="S51" s="122" t="s">
        <v>96</v>
      </c>
      <c r="T51" s="1"/>
      <c r="U51" s="150"/>
      <c r="V51" s="1"/>
      <c r="W51" s="350"/>
      <c r="X51" s="349"/>
      <c r="Y51" s="1"/>
      <c r="Z51" s="113">
        <f t="shared" si="15"/>
        <v>0</v>
      </c>
      <c r="AA51" s="105">
        <f t="shared" si="7"/>
        <v>0</v>
      </c>
      <c r="AB51" s="166" t="str">
        <f t="shared" si="8"/>
        <v>AS</v>
      </c>
      <c r="AC51" s="68" t="e">
        <f t="shared" si="9"/>
        <v>#DIV/0!</v>
      </c>
      <c r="AD51" s="65" t="e">
        <f t="shared" si="10"/>
        <v>#DIV/0!</v>
      </c>
      <c r="AE51" s="48"/>
      <c r="AF51" s="72" t="e">
        <f t="shared" si="11"/>
        <v>#DIV/0!</v>
      </c>
      <c r="AG51" s="78" t="e">
        <f t="shared" si="1"/>
        <v>#DIV/0!</v>
      </c>
      <c r="AH51" s="69" t="e">
        <f t="shared" si="12"/>
        <v>#DIV/0!</v>
      </c>
      <c r="AI51" s="1"/>
      <c r="AJ51" s="82" t="e">
        <f t="shared" si="13"/>
        <v>#DIV/0!</v>
      </c>
      <c r="AK51" s="83" t="e">
        <f t="shared" si="14"/>
        <v>#DIV/0!</v>
      </c>
      <c r="AL51" s="166" t="str">
        <f t="shared" si="19"/>
        <v>AS</v>
      </c>
      <c r="AM51" s="164"/>
      <c r="AN51" s="1"/>
      <c r="AO51" s="179">
        <f t="shared" si="16"/>
        <v>0</v>
      </c>
      <c r="AP51" s="1"/>
    </row>
    <row r="52" spans="1:42" ht="15" customHeight="1" x14ac:dyDescent="0.25">
      <c r="A52" s="1">
        <v>42</v>
      </c>
      <c r="B52" s="156" t="s">
        <v>86</v>
      </c>
      <c r="C52" s="156"/>
      <c r="D52" s="158"/>
      <c r="E52" s="126">
        <f t="shared" si="3"/>
        <v>0</v>
      </c>
      <c r="F52" s="231" t="s">
        <v>20</v>
      </c>
      <c r="G52" s="231"/>
      <c r="H52" s="127"/>
      <c r="I52" s="165"/>
      <c r="J52" s="232"/>
      <c r="K52" s="233"/>
      <c r="L52" s="5"/>
      <c r="M52" s="5"/>
      <c r="N52" s="6">
        <f t="shared" si="4"/>
        <v>0</v>
      </c>
      <c r="O52" s="6" t="e">
        <f t="shared" si="18"/>
        <v>#DIV/0!</v>
      </c>
      <c r="P52" s="14" t="e">
        <f t="shared" si="5"/>
        <v>#DIV/0!</v>
      </c>
      <c r="Q52" s="79" t="e">
        <f t="shared" si="6"/>
        <v>#DIV/0!</v>
      </c>
      <c r="R52" s="44"/>
      <c r="S52" s="122" t="s">
        <v>96</v>
      </c>
      <c r="T52" s="1"/>
      <c r="U52" s="150"/>
      <c r="V52" s="1"/>
      <c r="W52" s="350"/>
      <c r="X52" s="349"/>
      <c r="Y52" s="1"/>
      <c r="Z52" s="113">
        <f t="shared" si="15"/>
        <v>0</v>
      </c>
      <c r="AA52" s="105">
        <f t="shared" si="7"/>
        <v>0</v>
      </c>
      <c r="AB52" s="166" t="str">
        <f t="shared" si="8"/>
        <v>AT</v>
      </c>
      <c r="AC52" s="68" t="e">
        <f t="shared" si="9"/>
        <v>#DIV/0!</v>
      </c>
      <c r="AD52" s="65" t="e">
        <f t="shared" si="10"/>
        <v>#DIV/0!</v>
      </c>
      <c r="AE52" s="48"/>
      <c r="AF52" s="72" t="e">
        <f t="shared" si="11"/>
        <v>#DIV/0!</v>
      </c>
      <c r="AG52" s="78" t="e">
        <f t="shared" si="1"/>
        <v>#DIV/0!</v>
      </c>
      <c r="AH52" s="69" t="e">
        <f t="shared" si="12"/>
        <v>#DIV/0!</v>
      </c>
      <c r="AI52" s="1"/>
      <c r="AJ52" s="82" t="e">
        <f t="shared" si="13"/>
        <v>#DIV/0!</v>
      </c>
      <c r="AK52" s="83" t="e">
        <f t="shared" si="14"/>
        <v>#DIV/0!</v>
      </c>
      <c r="AL52" s="166" t="str">
        <f t="shared" si="19"/>
        <v>AT</v>
      </c>
      <c r="AM52" s="164"/>
      <c r="AN52" s="1"/>
      <c r="AO52" s="179">
        <f t="shared" si="16"/>
        <v>0</v>
      </c>
      <c r="AP52" s="1"/>
    </row>
    <row r="53" spans="1:42" ht="15" customHeight="1" thickBot="1" x14ac:dyDescent="0.3">
      <c r="A53" s="1">
        <v>43</v>
      </c>
      <c r="B53" s="156" t="s">
        <v>87</v>
      </c>
      <c r="C53" s="156"/>
      <c r="D53" s="158"/>
      <c r="E53" s="126">
        <f t="shared" si="3"/>
        <v>0</v>
      </c>
      <c r="F53" s="231" t="s">
        <v>20</v>
      </c>
      <c r="G53" s="231"/>
      <c r="H53" s="127"/>
      <c r="I53" s="165"/>
      <c r="J53" s="232"/>
      <c r="K53" s="233"/>
      <c r="L53" s="5"/>
      <c r="M53" s="5"/>
      <c r="N53" s="6">
        <f t="shared" si="4"/>
        <v>0</v>
      </c>
      <c r="O53" s="6" t="e">
        <f t="shared" si="18"/>
        <v>#DIV/0!</v>
      </c>
      <c r="P53" s="14" t="e">
        <f t="shared" si="5"/>
        <v>#DIV/0!</v>
      </c>
      <c r="Q53" s="79" t="e">
        <f t="shared" si="6"/>
        <v>#DIV/0!</v>
      </c>
      <c r="R53" s="44"/>
      <c r="S53" s="122" t="s">
        <v>96</v>
      </c>
      <c r="T53" s="1"/>
      <c r="U53" s="150"/>
      <c r="V53" s="1"/>
      <c r="W53" s="351"/>
      <c r="X53" s="352"/>
      <c r="Y53" s="1"/>
      <c r="Z53" s="113">
        <f t="shared" si="15"/>
        <v>0</v>
      </c>
      <c r="AA53" s="105">
        <f t="shared" si="7"/>
        <v>0</v>
      </c>
      <c r="AB53" s="166" t="str">
        <f t="shared" si="8"/>
        <v>AU</v>
      </c>
      <c r="AC53" s="68" t="e">
        <f t="shared" si="9"/>
        <v>#DIV/0!</v>
      </c>
      <c r="AD53" s="65" t="e">
        <f t="shared" si="10"/>
        <v>#DIV/0!</v>
      </c>
      <c r="AE53" s="48"/>
      <c r="AF53" s="72" t="e">
        <f t="shared" si="11"/>
        <v>#DIV/0!</v>
      </c>
      <c r="AG53" s="78" t="e">
        <f t="shared" si="1"/>
        <v>#DIV/0!</v>
      </c>
      <c r="AH53" s="69" t="e">
        <f t="shared" si="12"/>
        <v>#DIV/0!</v>
      </c>
      <c r="AI53" s="1"/>
      <c r="AJ53" s="82" t="e">
        <f t="shared" si="13"/>
        <v>#DIV/0!</v>
      </c>
      <c r="AK53" s="83" t="e">
        <f t="shared" si="14"/>
        <v>#DIV/0!</v>
      </c>
      <c r="AL53" s="166" t="str">
        <f t="shared" si="19"/>
        <v>AU</v>
      </c>
      <c r="AM53" s="164"/>
      <c r="AN53" s="1"/>
      <c r="AO53" s="179">
        <f t="shared" si="16"/>
        <v>0</v>
      </c>
      <c r="AP53" s="1"/>
    </row>
    <row r="54" spans="1:42" ht="15" customHeight="1" x14ac:dyDescent="0.25">
      <c r="A54" s="1">
        <v>44</v>
      </c>
      <c r="B54" s="156" t="s">
        <v>88</v>
      </c>
      <c r="C54" s="156"/>
      <c r="D54" s="158"/>
      <c r="E54" s="126">
        <f t="shared" si="3"/>
        <v>0</v>
      </c>
      <c r="F54" s="231" t="s">
        <v>20</v>
      </c>
      <c r="G54" s="231"/>
      <c r="H54" s="127"/>
      <c r="I54" s="165"/>
      <c r="J54" s="232"/>
      <c r="K54" s="233"/>
      <c r="L54" s="5"/>
      <c r="M54" s="5"/>
      <c r="N54" s="6">
        <f t="shared" si="4"/>
        <v>0</v>
      </c>
      <c r="O54" s="6" t="e">
        <f t="shared" si="18"/>
        <v>#DIV/0!</v>
      </c>
      <c r="P54" s="14" t="e">
        <f t="shared" si="5"/>
        <v>#DIV/0!</v>
      </c>
      <c r="Q54" s="79" t="e">
        <f t="shared" si="6"/>
        <v>#DIV/0!</v>
      </c>
      <c r="R54" s="44"/>
      <c r="S54" s="122" t="s">
        <v>96</v>
      </c>
      <c r="T54" s="1"/>
      <c r="U54" s="150"/>
      <c r="V54" s="1"/>
      <c r="W54" s="1"/>
      <c r="X54" s="1"/>
      <c r="Y54" s="1"/>
      <c r="Z54" s="113">
        <f t="shared" si="15"/>
        <v>0</v>
      </c>
      <c r="AA54" s="105">
        <f t="shared" si="7"/>
        <v>0</v>
      </c>
      <c r="AB54" s="166" t="str">
        <f t="shared" si="8"/>
        <v>AV</v>
      </c>
      <c r="AC54" s="68" t="e">
        <f t="shared" si="9"/>
        <v>#DIV/0!</v>
      </c>
      <c r="AD54" s="65" t="e">
        <f t="shared" si="10"/>
        <v>#DIV/0!</v>
      </c>
      <c r="AE54" s="48"/>
      <c r="AF54" s="72" t="e">
        <f t="shared" si="11"/>
        <v>#DIV/0!</v>
      </c>
      <c r="AG54" s="78" t="e">
        <f t="shared" si="1"/>
        <v>#DIV/0!</v>
      </c>
      <c r="AH54" s="69" t="e">
        <f t="shared" si="12"/>
        <v>#DIV/0!</v>
      </c>
      <c r="AI54" s="1"/>
      <c r="AJ54" s="82" t="e">
        <f t="shared" si="13"/>
        <v>#DIV/0!</v>
      </c>
      <c r="AK54" s="83" t="e">
        <f t="shared" si="14"/>
        <v>#DIV/0!</v>
      </c>
      <c r="AL54" s="166" t="str">
        <f t="shared" si="19"/>
        <v>AV</v>
      </c>
      <c r="AM54" s="164"/>
      <c r="AN54" s="1"/>
      <c r="AO54" s="179">
        <f t="shared" si="16"/>
        <v>0</v>
      </c>
      <c r="AP54" s="1"/>
    </row>
    <row r="55" spans="1:42" ht="15" customHeight="1" x14ac:dyDescent="0.25">
      <c r="A55" s="1">
        <v>45</v>
      </c>
      <c r="B55" s="156" t="s">
        <v>89</v>
      </c>
      <c r="C55" s="156"/>
      <c r="D55" s="158"/>
      <c r="E55" s="126">
        <f t="shared" si="3"/>
        <v>0</v>
      </c>
      <c r="F55" s="231" t="s">
        <v>20</v>
      </c>
      <c r="G55" s="231"/>
      <c r="H55" s="127"/>
      <c r="I55" s="165"/>
      <c r="J55" s="232"/>
      <c r="K55" s="233"/>
      <c r="L55" s="5"/>
      <c r="M55" s="5"/>
      <c r="N55" s="6">
        <f t="shared" si="4"/>
        <v>0</v>
      </c>
      <c r="O55" s="6" t="e">
        <f t="shared" si="18"/>
        <v>#DIV/0!</v>
      </c>
      <c r="P55" s="14" t="e">
        <f t="shared" si="5"/>
        <v>#DIV/0!</v>
      </c>
      <c r="Q55" s="79" t="e">
        <f t="shared" si="6"/>
        <v>#DIV/0!</v>
      </c>
      <c r="R55" s="44"/>
      <c r="S55" s="122" t="s">
        <v>96</v>
      </c>
      <c r="T55" s="1"/>
      <c r="U55" s="150"/>
      <c r="V55" s="1"/>
      <c r="W55" s="1"/>
      <c r="X55" s="1"/>
      <c r="Y55" s="1"/>
      <c r="Z55" s="113">
        <f t="shared" si="15"/>
        <v>0</v>
      </c>
      <c r="AA55" s="105">
        <f t="shared" si="7"/>
        <v>0</v>
      </c>
      <c r="AB55" s="166" t="str">
        <f t="shared" si="8"/>
        <v>AX</v>
      </c>
      <c r="AC55" s="68" t="e">
        <f t="shared" si="9"/>
        <v>#DIV/0!</v>
      </c>
      <c r="AD55" s="65" t="e">
        <f t="shared" si="10"/>
        <v>#DIV/0!</v>
      </c>
      <c r="AE55" s="48"/>
      <c r="AF55" s="72" t="e">
        <f t="shared" si="11"/>
        <v>#DIV/0!</v>
      </c>
      <c r="AG55" s="78" t="e">
        <f t="shared" si="1"/>
        <v>#DIV/0!</v>
      </c>
      <c r="AH55" s="69" t="e">
        <f t="shared" si="12"/>
        <v>#DIV/0!</v>
      </c>
      <c r="AI55" s="1"/>
      <c r="AJ55" s="82" t="e">
        <f t="shared" si="13"/>
        <v>#DIV/0!</v>
      </c>
      <c r="AK55" s="83" t="e">
        <f t="shared" si="14"/>
        <v>#DIV/0!</v>
      </c>
      <c r="AL55" s="166" t="str">
        <f t="shared" si="19"/>
        <v>AX</v>
      </c>
      <c r="AM55" s="164"/>
      <c r="AN55" s="1"/>
      <c r="AO55" s="179">
        <f t="shared" si="16"/>
        <v>0</v>
      </c>
      <c r="AP55" s="1"/>
    </row>
    <row r="56" spans="1:42" ht="15" customHeight="1" x14ac:dyDescent="0.25">
      <c r="A56" s="1">
        <v>46</v>
      </c>
      <c r="B56" s="156" t="s">
        <v>90</v>
      </c>
      <c r="C56" s="156"/>
      <c r="D56" s="158"/>
      <c r="E56" s="126">
        <f t="shared" si="3"/>
        <v>0</v>
      </c>
      <c r="F56" s="231" t="s">
        <v>20</v>
      </c>
      <c r="G56" s="231"/>
      <c r="H56" s="127"/>
      <c r="I56" s="165"/>
      <c r="J56" s="232"/>
      <c r="K56" s="233"/>
      <c r="L56" s="5"/>
      <c r="M56" s="5"/>
      <c r="N56" s="6">
        <f t="shared" si="4"/>
        <v>0</v>
      </c>
      <c r="O56" s="6" t="e">
        <f t="shared" si="18"/>
        <v>#DIV/0!</v>
      </c>
      <c r="P56" s="14" t="e">
        <f t="shared" si="5"/>
        <v>#DIV/0!</v>
      </c>
      <c r="Q56" s="79" t="e">
        <f t="shared" si="6"/>
        <v>#DIV/0!</v>
      </c>
      <c r="R56" s="44"/>
      <c r="S56" s="122" t="s">
        <v>96</v>
      </c>
      <c r="T56" s="1"/>
      <c r="U56" s="150"/>
      <c r="V56" s="1"/>
      <c r="W56" s="1"/>
      <c r="X56" s="1"/>
      <c r="Y56" s="1"/>
      <c r="Z56" s="113">
        <f t="shared" si="15"/>
        <v>0</v>
      </c>
      <c r="AA56" s="105">
        <f t="shared" si="7"/>
        <v>0</v>
      </c>
      <c r="AB56" s="166" t="str">
        <f t="shared" si="8"/>
        <v>AZ</v>
      </c>
      <c r="AC56" s="68" t="e">
        <f t="shared" si="9"/>
        <v>#DIV/0!</v>
      </c>
      <c r="AD56" s="65" t="e">
        <f t="shared" si="10"/>
        <v>#DIV/0!</v>
      </c>
      <c r="AE56" s="48"/>
      <c r="AF56" s="72" t="e">
        <f t="shared" si="11"/>
        <v>#DIV/0!</v>
      </c>
      <c r="AG56" s="78" t="e">
        <f t="shared" si="1"/>
        <v>#DIV/0!</v>
      </c>
      <c r="AH56" s="69" t="e">
        <f t="shared" si="12"/>
        <v>#DIV/0!</v>
      </c>
      <c r="AI56" s="1"/>
      <c r="AJ56" s="82" t="e">
        <f t="shared" si="13"/>
        <v>#DIV/0!</v>
      </c>
      <c r="AK56" s="83" t="e">
        <f t="shared" si="14"/>
        <v>#DIV/0!</v>
      </c>
      <c r="AL56" s="166" t="str">
        <f t="shared" si="19"/>
        <v>AZ</v>
      </c>
      <c r="AM56" s="164"/>
      <c r="AN56" s="1"/>
      <c r="AO56" s="179">
        <f t="shared" si="16"/>
        <v>0</v>
      </c>
      <c r="AP56" s="1"/>
    </row>
    <row r="57" spans="1:42" ht="15" customHeight="1" x14ac:dyDescent="0.25">
      <c r="A57" s="1">
        <v>47</v>
      </c>
      <c r="B57" s="156" t="s">
        <v>91</v>
      </c>
      <c r="C57" s="156"/>
      <c r="D57" s="158"/>
      <c r="E57" s="126">
        <f t="shared" si="3"/>
        <v>0</v>
      </c>
      <c r="F57" s="231" t="s">
        <v>20</v>
      </c>
      <c r="G57" s="231"/>
      <c r="H57" s="127"/>
      <c r="I57" s="165"/>
      <c r="J57" s="232"/>
      <c r="K57" s="233"/>
      <c r="L57" s="5"/>
      <c r="M57" s="5"/>
      <c r="N57" s="6">
        <f t="shared" si="4"/>
        <v>0</v>
      </c>
      <c r="O57" s="6" t="e">
        <f t="shared" si="18"/>
        <v>#DIV/0!</v>
      </c>
      <c r="P57" s="14" t="e">
        <f t="shared" si="5"/>
        <v>#DIV/0!</v>
      </c>
      <c r="Q57" s="79" t="e">
        <f t="shared" si="6"/>
        <v>#DIV/0!</v>
      </c>
      <c r="R57" s="44"/>
      <c r="S57" s="122" t="s">
        <v>96</v>
      </c>
      <c r="T57" s="1"/>
      <c r="U57" s="150"/>
      <c r="V57" s="1"/>
      <c r="W57" s="1"/>
      <c r="X57" s="1"/>
      <c r="Y57" s="1"/>
      <c r="Z57" s="113">
        <f t="shared" si="15"/>
        <v>0</v>
      </c>
      <c r="AA57" s="105">
        <f t="shared" si="7"/>
        <v>0</v>
      </c>
      <c r="AB57" s="166" t="str">
        <f t="shared" si="8"/>
        <v>BA</v>
      </c>
      <c r="AC57" s="68" t="e">
        <f t="shared" si="9"/>
        <v>#DIV/0!</v>
      </c>
      <c r="AD57" s="65" t="e">
        <f t="shared" si="10"/>
        <v>#DIV/0!</v>
      </c>
      <c r="AE57" s="48"/>
      <c r="AF57" s="72" t="e">
        <f t="shared" si="11"/>
        <v>#DIV/0!</v>
      </c>
      <c r="AG57" s="78" t="e">
        <f t="shared" si="1"/>
        <v>#DIV/0!</v>
      </c>
      <c r="AH57" s="69" t="e">
        <f t="shared" si="12"/>
        <v>#DIV/0!</v>
      </c>
      <c r="AI57" s="1"/>
      <c r="AJ57" s="82" t="e">
        <f t="shared" si="13"/>
        <v>#DIV/0!</v>
      </c>
      <c r="AK57" s="83" t="e">
        <f t="shared" si="14"/>
        <v>#DIV/0!</v>
      </c>
      <c r="AL57" s="166" t="str">
        <f t="shared" si="19"/>
        <v>BA</v>
      </c>
      <c r="AM57" s="164"/>
      <c r="AN57" s="1"/>
      <c r="AO57" s="179">
        <f t="shared" si="16"/>
        <v>0</v>
      </c>
      <c r="AP57" s="1"/>
    </row>
    <row r="58" spans="1:42" ht="15" customHeight="1" x14ac:dyDescent="0.25">
      <c r="A58" s="1">
        <v>48</v>
      </c>
      <c r="B58" s="156" t="s">
        <v>92</v>
      </c>
      <c r="C58" s="156"/>
      <c r="D58" s="158"/>
      <c r="E58" s="126">
        <f t="shared" si="3"/>
        <v>0</v>
      </c>
      <c r="F58" s="231" t="s">
        <v>20</v>
      </c>
      <c r="G58" s="231"/>
      <c r="H58" s="127"/>
      <c r="I58" s="165"/>
      <c r="J58" s="232"/>
      <c r="K58" s="233"/>
      <c r="L58" s="5"/>
      <c r="M58" s="5"/>
      <c r="N58" s="6">
        <f t="shared" si="4"/>
        <v>0</v>
      </c>
      <c r="O58" s="6" t="e">
        <f t="shared" si="18"/>
        <v>#DIV/0!</v>
      </c>
      <c r="P58" s="14" t="e">
        <f t="shared" si="5"/>
        <v>#DIV/0!</v>
      </c>
      <c r="Q58" s="79" t="e">
        <f t="shared" si="6"/>
        <v>#DIV/0!</v>
      </c>
      <c r="R58" s="44"/>
      <c r="S58" s="122" t="s">
        <v>96</v>
      </c>
      <c r="T58" s="1"/>
      <c r="U58" s="150">
        <v>-118951.22</v>
      </c>
      <c r="V58" s="1"/>
      <c r="W58" s="1"/>
      <c r="X58" s="1"/>
      <c r="Y58" s="1"/>
      <c r="Z58" s="113">
        <f t="shared" si="15"/>
        <v>0</v>
      </c>
      <c r="AA58" s="105">
        <f t="shared" si="7"/>
        <v>0</v>
      </c>
      <c r="AB58" s="166" t="str">
        <f t="shared" si="8"/>
        <v>BB</v>
      </c>
      <c r="AC58" s="68" t="e">
        <f t="shared" si="9"/>
        <v>#DIV/0!</v>
      </c>
      <c r="AD58" s="65" t="e">
        <f t="shared" si="10"/>
        <v>#DIV/0!</v>
      </c>
      <c r="AE58" s="48"/>
      <c r="AF58" s="72" t="e">
        <f t="shared" si="11"/>
        <v>#DIV/0!</v>
      </c>
      <c r="AG58" s="78" t="e">
        <f t="shared" si="1"/>
        <v>#DIV/0!</v>
      </c>
      <c r="AH58" s="69" t="e">
        <f t="shared" si="12"/>
        <v>#DIV/0!</v>
      </c>
      <c r="AI58" s="1"/>
      <c r="AJ58" s="82" t="e">
        <f t="shared" si="13"/>
        <v>#DIV/0!</v>
      </c>
      <c r="AK58" s="83" t="e">
        <f t="shared" si="14"/>
        <v>#DIV/0!</v>
      </c>
      <c r="AL58" s="166" t="str">
        <f t="shared" si="19"/>
        <v>BB</v>
      </c>
      <c r="AM58" s="164"/>
      <c r="AN58" s="1"/>
      <c r="AO58" s="179">
        <f t="shared" si="16"/>
        <v>0</v>
      </c>
      <c r="AP58" s="1"/>
    </row>
    <row r="59" spans="1:42" ht="15" customHeight="1" x14ac:dyDescent="0.25">
      <c r="A59" s="1">
        <v>49</v>
      </c>
      <c r="B59" s="156" t="s">
        <v>93</v>
      </c>
      <c r="C59" s="156"/>
      <c r="D59" s="158"/>
      <c r="E59" s="126">
        <f t="shared" si="3"/>
        <v>0</v>
      </c>
      <c r="F59" s="231" t="s">
        <v>20</v>
      </c>
      <c r="G59" s="231"/>
      <c r="H59" s="127"/>
      <c r="I59" s="165"/>
      <c r="J59" s="232"/>
      <c r="K59" s="233"/>
      <c r="L59" s="5"/>
      <c r="M59" s="5"/>
      <c r="N59" s="6">
        <f t="shared" si="4"/>
        <v>0</v>
      </c>
      <c r="O59" s="6" t="e">
        <f t="shared" si="18"/>
        <v>#DIV/0!</v>
      </c>
      <c r="P59" s="14" t="e">
        <f t="shared" si="5"/>
        <v>#DIV/0!</v>
      </c>
      <c r="Q59" s="79" t="e">
        <f t="shared" si="6"/>
        <v>#DIV/0!</v>
      </c>
      <c r="R59" s="44"/>
      <c r="S59" s="122" t="s">
        <v>96</v>
      </c>
      <c r="T59" s="1"/>
      <c r="U59" s="150"/>
      <c r="V59" s="1"/>
      <c r="W59" s="1"/>
      <c r="X59" s="1"/>
      <c r="Y59" s="1"/>
      <c r="Z59" s="113">
        <f t="shared" si="15"/>
        <v>0</v>
      </c>
      <c r="AA59" s="105">
        <f t="shared" si="7"/>
        <v>0</v>
      </c>
      <c r="AB59" s="166" t="str">
        <f t="shared" si="8"/>
        <v>BC</v>
      </c>
      <c r="AC59" s="68" t="e">
        <f t="shared" si="9"/>
        <v>#DIV/0!</v>
      </c>
      <c r="AD59" s="65" t="e">
        <f t="shared" si="10"/>
        <v>#DIV/0!</v>
      </c>
      <c r="AE59" s="48"/>
      <c r="AF59" s="72" t="e">
        <f t="shared" si="11"/>
        <v>#DIV/0!</v>
      </c>
      <c r="AG59" s="78" t="e">
        <f t="shared" si="1"/>
        <v>#DIV/0!</v>
      </c>
      <c r="AH59" s="69" t="e">
        <f t="shared" si="12"/>
        <v>#DIV/0!</v>
      </c>
      <c r="AI59" s="1"/>
      <c r="AJ59" s="82" t="e">
        <f t="shared" si="13"/>
        <v>#DIV/0!</v>
      </c>
      <c r="AK59" s="83" t="e">
        <f t="shared" si="14"/>
        <v>#DIV/0!</v>
      </c>
      <c r="AL59" s="166" t="str">
        <f t="shared" si="19"/>
        <v>BC</v>
      </c>
      <c r="AM59" s="164"/>
      <c r="AN59" s="1"/>
      <c r="AO59" s="179">
        <f t="shared" si="16"/>
        <v>0</v>
      </c>
      <c r="AP59" s="1"/>
    </row>
    <row r="60" spans="1:42" ht="15" customHeight="1" x14ac:dyDescent="0.25">
      <c r="A60" s="1">
        <v>50</v>
      </c>
      <c r="B60" s="156" t="s">
        <v>94</v>
      </c>
      <c r="C60" s="156"/>
      <c r="D60" s="158"/>
      <c r="E60" s="126">
        <f t="shared" si="3"/>
        <v>0</v>
      </c>
      <c r="F60" s="231" t="s">
        <v>20</v>
      </c>
      <c r="G60" s="231"/>
      <c r="H60" s="127"/>
      <c r="I60" s="165"/>
      <c r="J60" s="232"/>
      <c r="K60" s="233"/>
      <c r="L60" s="5"/>
      <c r="M60" s="5"/>
      <c r="N60" s="6">
        <f t="shared" si="4"/>
        <v>0</v>
      </c>
      <c r="O60" s="6" t="e">
        <f t="shared" si="18"/>
        <v>#DIV/0!</v>
      </c>
      <c r="P60" s="14" t="e">
        <f t="shared" si="5"/>
        <v>#DIV/0!</v>
      </c>
      <c r="Q60" s="79" t="e">
        <f t="shared" si="6"/>
        <v>#DIV/0!</v>
      </c>
      <c r="R60" s="44"/>
      <c r="S60" s="122" t="s">
        <v>96</v>
      </c>
      <c r="T60" s="1"/>
      <c r="U60" s="150"/>
      <c r="V60" s="1"/>
      <c r="W60" s="1"/>
      <c r="X60" s="1"/>
      <c r="Y60" s="1"/>
      <c r="Z60" s="113">
        <f t="shared" si="15"/>
        <v>0</v>
      </c>
      <c r="AA60" s="105">
        <f t="shared" si="7"/>
        <v>0</v>
      </c>
      <c r="AB60" s="166" t="str">
        <f t="shared" si="8"/>
        <v>BD</v>
      </c>
      <c r="AC60" s="68" t="e">
        <f t="shared" si="9"/>
        <v>#DIV/0!</v>
      </c>
      <c r="AD60" s="65" t="e">
        <f t="shared" si="10"/>
        <v>#DIV/0!</v>
      </c>
      <c r="AE60" s="48"/>
      <c r="AF60" s="72" t="e">
        <f t="shared" si="11"/>
        <v>#DIV/0!</v>
      </c>
      <c r="AG60" s="78" t="e">
        <f t="shared" si="1"/>
        <v>#DIV/0!</v>
      </c>
      <c r="AH60" s="69" t="e">
        <f t="shared" si="12"/>
        <v>#DIV/0!</v>
      </c>
      <c r="AI60" s="1"/>
      <c r="AJ60" s="82" t="e">
        <f t="shared" si="13"/>
        <v>#DIV/0!</v>
      </c>
      <c r="AK60" s="83" t="e">
        <f t="shared" si="14"/>
        <v>#DIV/0!</v>
      </c>
      <c r="AL60" s="166" t="str">
        <f t="shared" si="19"/>
        <v>BD</v>
      </c>
      <c r="AM60" s="164"/>
      <c r="AN60" s="1"/>
      <c r="AO60" s="179">
        <f t="shared" si="16"/>
        <v>0</v>
      </c>
      <c r="AP60" s="1"/>
    </row>
    <row r="61" spans="1:42" ht="15.75" customHeight="1" x14ac:dyDescent="0.2">
      <c r="A61" s="1">
        <v>51</v>
      </c>
      <c r="B61" s="156"/>
      <c r="C61" s="156"/>
      <c r="D61" s="157"/>
      <c r="E61" s="126">
        <f t="shared" si="3"/>
        <v>0</v>
      </c>
      <c r="F61" s="231" t="s">
        <v>20</v>
      </c>
      <c r="G61" s="231"/>
      <c r="H61" s="127"/>
      <c r="I61" s="165"/>
      <c r="J61" s="232"/>
      <c r="K61" s="233"/>
      <c r="L61" s="5"/>
      <c r="M61" s="5"/>
      <c r="N61" s="6">
        <f t="shared" si="4"/>
        <v>0</v>
      </c>
      <c r="O61" s="6" t="e">
        <f t="shared" si="18"/>
        <v>#DIV/0!</v>
      </c>
      <c r="P61" s="14" t="e">
        <f t="shared" si="5"/>
        <v>#DIV/0!</v>
      </c>
      <c r="Q61" s="79" t="e">
        <f t="shared" si="6"/>
        <v>#DIV/0!</v>
      </c>
      <c r="R61" s="44"/>
      <c r="S61" s="122" t="s">
        <v>96</v>
      </c>
      <c r="T61" s="1"/>
      <c r="U61" s="150">
        <v>-76530.649999999994</v>
      </c>
      <c r="V61" s="1"/>
      <c r="W61" s="1"/>
      <c r="X61" s="1"/>
      <c r="Y61" s="1"/>
      <c r="Z61" s="113">
        <f t="shared" si="15"/>
        <v>0</v>
      </c>
      <c r="AA61" s="105">
        <f t="shared" si="7"/>
        <v>0</v>
      </c>
      <c r="AB61" s="166">
        <f t="shared" si="8"/>
        <v>0</v>
      </c>
      <c r="AC61" s="68" t="e">
        <f t="shared" si="9"/>
        <v>#DIV/0!</v>
      </c>
      <c r="AD61" s="65" t="e">
        <f t="shared" si="10"/>
        <v>#DIV/0!</v>
      </c>
      <c r="AE61" s="1"/>
      <c r="AF61" s="72" t="e">
        <f t="shared" si="11"/>
        <v>#DIV/0!</v>
      </c>
      <c r="AG61" s="78" t="e">
        <f t="shared" si="1"/>
        <v>#DIV/0!</v>
      </c>
      <c r="AH61" s="69" t="e">
        <f t="shared" si="12"/>
        <v>#DIV/0!</v>
      </c>
      <c r="AI61" s="1"/>
      <c r="AJ61" s="82" t="e">
        <f t="shared" si="13"/>
        <v>#DIV/0!</v>
      </c>
      <c r="AK61" s="83" t="e">
        <f t="shared" si="14"/>
        <v>#DIV/0!</v>
      </c>
      <c r="AL61" s="166">
        <f t="shared" si="19"/>
        <v>0</v>
      </c>
      <c r="AM61" s="164"/>
      <c r="AN61" s="1"/>
      <c r="AO61" s="179">
        <f t="shared" si="16"/>
        <v>0</v>
      </c>
      <c r="AP61" s="1"/>
    </row>
    <row r="62" spans="1:42" ht="15.75" x14ac:dyDescent="0.2">
      <c r="A62" s="1">
        <v>52</v>
      </c>
      <c r="B62" s="130"/>
      <c r="C62" s="128"/>
      <c r="D62" s="129"/>
      <c r="E62" s="126">
        <f t="shared" si="3"/>
        <v>0</v>
      </c>
      <c r="F62" s="231" t="s">
        <v>20</v>
      </c>
      <c r="G62" s="231"/>
      <c r="H62" s="127"/>
      <c r="I62" s="165"/>
      <c r="J62" s="232"/>
      <c r="K62" s="233"/>
      <c r="L62" s="5"/>
      <c r="M62" s="5"/>
      <c r="N62" s="6">
        <f t="shared" si="4"/>
        <v>0</v>
      </c>
      <c r="O62" s="6" t="e">
        <f t="shared" si="18"/>
        <v>#DIV/0!</v>
      </c>
      <c r="P62" s="14" t="e">
        <f t="shared" si="5"/>
        <v>#DIV/0!</v>
      </c>
      <c r="Q62" s="79" t="e">
        <f t="shared" si="6"/>
        <v>#DIV/0!</v>
      </c>
      <c r="R62" s="44"/>
      <c r="S62" s="122" t="s">
        <v>96</v>
      </c>
      <c r="T62" s="1"/>
      <c r="U62" s="150"/>
      <c r="V62" s="1"/>
      <c r="W62" s="1"/>
      <c r="X62" s="1"/>
      <c r="Y62" s="1"/>
      <c r="Z62" s="113">
        <f t="shared" si="15"/>
        <v>0</v>
      </c>
      <c r="AA62" s="105">
        <f t="shared" si="7"/>
        <v>0</v>
      </c>
      <c r="AB62" s="166">
        <f t="shared" si="8"/>
        <v>0</v>
      </c>
      <c r="AC62" s="68" t="e">
        <f t="shared" si="9"/>
        <v>#DIV/0!</v>
      </c>
      <c r="AD62" s="65" t="e">
        <f t="shared" si="10"/>
        <v>#DIV/0!</v>
      </c>
      <c r="AE62" s="1"/>
      <c r="AF62" s="72" t="e">
        <f t="shared" si="11"/>
        <v>#DIV/0!</v>
      </c>
      <c r="AG62" s="78" t="e">
        <f t="shared" si="1"/>
        <v>#DIV/0!</v>
      </c>
      <c r="AH62" s="69" t="e">
        <f t="shared" si="12"/>
        <v>#DIV/0!</v>
      </c>
      <c r="AI62" s="1"/>
      <c r="AJ62" s="82" t="e">
        <f t="shared" si="13"/>
        <v>#DIV/0!</v>
      </c>
      <c r="AK62" s="83" t="e">
        <f t="shared" si="14"/>
        <v>#DIV/0!</v>
      </c>
      <c r="AL62" s="166">
        <f t="shared" si="19"/>
        <v>0</v>
      </c>
      <c r="AM62" s="164"/>
      <c r="AN62" s="1"/>
      <c r="AO62" s="179">
        <f t="shared" si="16"/>
        <v>0</v>
      </c>
      <c r="AP62" s="1"/>
    </row>
    <row r="63" spans="1:42" ht="15.75" x14ac:dyDescent="0.2">
      <c r="A63" s="1">
        <v>53</v>
      </c>
      <c r="B63" s="130"/>
      <c r="C63" s="128"/>
      <c r="D63" s="129"/>
      <c r="E63" s="126">
        <f t="shared" si="3"/>
        <v>0</v>
      </c>
      <c r="F63" s="231"/>
      <c r="G63" s="231"/>
      <c r="H63" s="127"/>
      <c r="I63" s="165"/>
      <c r="J63" s="232"/>
      <c r="K63" s="233"/>
      <c r="L63" s="5"/>
      <c r="M63" s="5"/>
      <c r="N63" s="6">
        <f t="shared" si="4"/>
        <v>0</v>
      </c>
      <c r="O63" s="6" t="e">
        <f t="shared" si="18"/>
        <v>#DIV/0!</v>
      </c>
      <c r="P63" s="14" t="e">
        <f t="shared" si="5"/>
        <v>#DIV/0!</v>
      </c>
      <c r="Q63" s="79" t="e">
        <f t="shared" si="6"/>
        <v>#DIV/0!</v>
      </c>
      <c r="R63" s="44"/>
      <c r="S63" s="122" t="s">
        <v>96</v>
      </c>
      <c r="T63" s="1"/>
      <c r="U63" s="150"/>
      <c r="V63" s="1"/>
      <c r="W63" s="1"/>
      <c r="X63" s="1"/>
      <c r="Y63" s="1"/>
      <c r="Z63" s="113">
        <f t="shared" si="15"/>
        <v>0</v>
      </c>
      <c r="AA63" s="105">
        <f t="shared" si="7"/>
        <v>0</v>
      </c>
      <c r="AB63" s="166">
        <f t="shared" si="8"/>
        <v>0</v>
      </c>
      <c r="AC63" s="68" t="e">
        <f t="shared" si="9"/>
        <v>#DIV/0!</v>
      </c>
      <c r="AD63" s="65" t="e">
        <f t="shared" si="10"/>
        <v>#DIV/0!</v>
      </c>
      <c r="AE63" s="1"/>
      <c r="AF63" s="72" t="e">
        <f t="shared" si="11"/>
        <v>#DIV/0!</v>
      </c>
      <c r="AG63" s="78" t="e">
        <f t="shared" si="1"/>
        <v>#DIV/0!</v>
      </c>
      <c r="AH63" s="69" t="e">
        <f t="shared" si="12"/>
        <v>#DIV/0!</v>
      </c>
      <c r="AI63" s="1"/>
      <c r="AJ63" s="82" t="e">
        <f t="shared" si="13"/>
        <v>#DIV/0!</v>
      </c>
      <c r="AK63" s="83" t="e">
        <f t="shared" si="14"/>
        <v>#DIV/0!</v>
      </c>
      <c r="AL63" s="166">
        <f t="shared" si="19"/>
        <v>0</v>
      </c>
      <c r="AM63" s="164"/>
      <c r="AN63" s="1"/>
      <c r="AO63" s="179">
        <f t="shared" si="16"/>
        <v>0</v>
      </c>
      <c r="AP63" s="1"/>
    </row>
    <row r="64" spans="1:42" ht="5.25" customHeight="1" thickBot="1" x14ac:dyDescent="0.25">
      <c r="A64" s="1"/>
      <c r="B64" s="143"/>
      <c r="C64" s="144"/>
      <c r="D64" s="144"/>
      <c r="E64" s="144"/>
      <c r="F64" s="251" t="s">
        <v>20</v>
      </c>
      <c r="G64" s="251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"/>
      <c r="U64" s="144"/>
      <c r="V64" s="144"/>
      <c r="W64" s="144"/>
      <c r="X64" s="144"/>
      <c r="Y64" s="144"/>
      <c r="Z64" s="144"/>
      <c r="AA64" s="144"/>
      <c r="AB64" s="170"/>
      <c r="AC64" s="144"/>
      <c r="AD64" s="144"/>
      <c r="AE64" s="144"/>
      <c r="AF64" s="144"/>
      <c r="AG64" s="144"/>
      <c r="AH64" s="144"/>
      <c r="AI64" s="144"/>
      <c r="AJ64" s="144"/>
      <c r="AK64" s="144"/>
      <c r="AL64" s="173"/>
      <c r="AM64" s="144"/>
      <c r="AN64" s="1"/>
      <c r="AO64" s="144"/>
      <c r="AP64" s="1"/>
    </row>
    <row r="65" spans="1:42" ht="15.75" x14ac:dyDescent="0.25">
      <c r="A65" s="1"/>
      <c r="B65" s="242" t="s">
        <v>14</v>
      </c>
      <c r="C65" s="243"/>
      <c r="D65" s="243"/>
      <c r="E65" s="243"/>
      <c r="F65" s="244"/>
      <c r="G65" s="244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6"/>
      <c r="T65" s="1"/>
      <c r="U65" s="1"/>
      <c r="V65" s="1"/>
      <c r="W65" s="1"/>
      <c r="X65" s="1"/>
      <c r="Y65" s="1"/>
      <c r="Z65" s="66"/>
      <c r="AA65" s="106"/>
      <c r="AB65" s="167"/>
      <c r="AC65" s="66"/>
      <c r="AD65" s="62"/>
      <c r="AE65" s="48"/>
      <c r="AF65" s="25"/>
      <c r="AG65" s="25"/>
      <c r="AH65" s="25"/>
      <c r="AI65" s="1"/>
      <c r="AJ65" s="66"/>
      <c r="AK65" s="62"/>
      <c r="AL65" s="168"/>
      <c r="AN65" s="1"/>
      <c r="AP65" s="1"/>
    </row>
    <row r="66" spans="1:42" x14ac:dyDescent="0.25">
      <c r="A66" s="1"/>
      <c r="B66" s="247">
        <f>N7</f>
        <v>0</v>
      </c>
      <c r="C66" s="248"/>
      <c r="D66" s="248"/>
      <c r="E66" s="248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50"/>
      <c r="T66" s="1"/>
      <c r="U66" s="1"/>
      <c r="V66" s="1"/>
      <c r="W66" s="1"/>
      <c r="X66" s="1"/>
      <c r="Y66" s="1"/>
      <c r="Z66" s="66"/>
      <c r="AA66" s="106"/>
      <c r="AB66" s="167"/>
      <c r="AC66" s="66"/>
      <c r="AD66" s="62"/>
      <c r="AE66" s="48"/>
      <c r="AF66" s="25"/>
      <c r="AG66" s="25"/>
      <c r="AH66" s="25"/>
      <c r="AI66" s="1"/>
      <c r="AJ66" s="66"/>
      <c r="AK66" s="62"/>
      <c r="AL66" s="168"/>
      <c r="AN66" s="1"/>
      <c r="AP66" s="1"/>
    </row>
    <row r="67" spans="1:42" x14ac:dyDescent="0.25">
      <c r="A67" s="1"/>
      <c r="B67" s="234"/>
      <c r="C67" s="235"/>
      <c r="D67" s="235"/>
      <c r="E67" s="235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7"/>
      <c r="T67" s="1"/>
      <c r="U67" s="1"/>
      <c r="V67" s="1"/>
      <c r="W67" s="1"/>
      <c r="X67" s="1"/>
      <c r="Y67" s="1"/>
      <c r="Z67" s="66"/>
      <c r="AA67" s="106"/>
      <c r="AB67" s="167"/>
      <c r="AC67" s="66"/>
      <c r="AD67" s="62"/>
      <c r="AE67" s="48"/>
      <c r="AF67" s="25"/>
      <c r="AG67" s="25"/>
      <c r="AH67" s="25"/>
      <c r="AI67" s="1"/>
      <c r="AJ67" s="66"/>
      <c r="AK67" s="62"/>
      <c r="AL67" s="168"/>
      <c r="AN67" s="1"/>
      <c r="AP67" s="1"/>
    </row>
    <row r="68" spans="1:42" x14ac:dyDescent="0.25">
      <c r="A68" s="1"/>
      <c r="B68" s="234"/>
      <c r="C68" s="235"/>
      <c r="D68" s="235"/>
      <c r="E68" s="235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7"/>
      <c r="T68" s="1"/>
      <c r="U68" s="1"/>
      <c r="V68" s="1"/>
      <c r="W68" s="1"/>
      <c r="X68" s="1"/>
      <c r="Y68" s="1"/>
      <c r="Z68" s="66"/>
      <c r="AA68" s="106"/>
      <c r="AB68" s="167"/>
      <c r="AC68" s="66"/>
      <c r="AD68" s="62"/>
      <c r="AE68" s="48"/>
      <c r="AF68" s="25"/>
      <c r="AG68" s="25"/>
      <c r="AH68" s="25"/>
      <c r="AI68" s="1"/>
      <c r="AJ68" s="66"/>
      <c r="AK68" s="62"/>
      <c r="AL68" s="168"/>
      <c r="AN68" s="1"/>
      <c r="AP68" s="1"/>
    </row>
    <row r="69" spans="1:42" x14ac:dyDescent="0.25">
      <c r="A69" s="1"/>
      <c r="B69" s="234"/>
      <c r="C69" s="235"/>
      <c r="D69" s="235"/>
      <c r="E69" s="235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7"/>
      <c r="T69" s="1"/>
      <c r="U69" s="1"/>
      <c r="V69" s="1"/>
      <c r="W69" s="1"/>
      <c r="X69" s="1"/>
      <c r="Y69" s="1"/>
      <c r="Z69" s="66"/>
      <c r="AA69" s="106"/>
      <c r="AB69" s="167"/>
      <c r="AC69" s="66"/>
      <c r="AD69" s="62"/>
      <c r="AE69" s="48"/>
      <c r="AF69" s="25"/>
      <c r="AG69" s="25"/>
      <c r="AH69" s="25"/>
      <c r="AI69" s="1"/>
      <c r="AJ69" s="66"/>
      <c r="AK69" s="62"/>
      <c r="AL69" s="168"/>
      <c r="AN69" s="1"/>
      <c r="AP69" s="1"/>
    </row>
    <row r="70" spans="1:42" x14ac:dyDescent="0.25">
      <c r="A70" s="1"/>
      <c r="B70" s="234"/>
      <c r="C70" s="235"/>
      <c r="D70" s="235"/>
      <c r="E70" s="235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7"/>
      <c r="T70" s="1"/>
      <c r="U70" s="1"/>
      <c r="V70" s="1"/>
      <c r="W70" s="1"/>
      <c r="X70" s="1"/>
      <c r="Y70" s="1"/>
      <c r="Z70" s="66"/>
      <c r="AA70" s="106"/>
      <c r="AB70" s="167"/>
      <c r="AC70" s="66"/>
      <c r="AD70" s="62"/>
      <c r="AE70" s="48"/>
      <c r="AF70" s="25"/>
      <c r="AG70" s="25"/>
      <c r="AH70" s="25"/>
      <c r="AI70" s="1"/>
      <c r="AJ70" s="66"/>
      <c r="AK70" s="62"/>
      <c r="AL70" s="168"/>
      <c r="AN70" s="1"/>
      <c r="AP70" s="1"/>
    </row>
    <row r="71" spans="1:42" x14ac:dyDescent="0.25">
      <c r="A71" s="1"/>
      <c r="B71" s="234"/>
      <c r="C71" s="235"/>
      <c r="D71" s="235"/>
      <c r="E71" s="235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7"/>
      <c r="T71" s="1"/>
      <c r="U71" s="1"/>
      <c r="V71" s="1"/>
      <c r="W71" s="1"/>
      <c r="X71" s="1"/>
      <c r="Y71" s="1"/>
      <c r="Z71" s="66"/>
      <c r="AA71" s="106"/>
      <c r="AB71" s="167"/>
      <c r="AC71" s="66"/>
      <c r="AD71" s="62"/>
      <c r="AE71" s="48"/>
      <c r="AF71" s="25"/>
      <c r="AG71" s="25"/>
      <c r="AH71" s="25"/>
      <c r="AI71" s="1"/>
      <c r="AJ71" s="66"/>
      <c r="AK71" s="62"/>
      <c r="AL71" s="168"/>
      <c r="AN71" s="1"/>
      <c r="AP71" s="1"/>
    </row>
    <row r="72" spans="1:42" x14ac:dyDescent="0.25">
      <c r="A72" s="1"/>
      <c r="B72" s="234"/>
      <c r="C72" s="235"/>
      <c r="D72" s="235"/>
      <c r="E72" s="235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7"/>
      <c r="T72" s="1"/>
      <c r="U72" s="1"/>
      <c r="V72" s="1"/>
      <c r="W72" s="1"/>
      <c r="X72" s="1"/>
      <c r="Y72" s="1"/>
      <c r="Z72" s="66"/>
      <c r="AA72" s="106"/>
      <c r="AB72" s="167"/>
      <c r="AC72" s="66"/>
      <c r="AD72" s="62"/>
      <c r="AE72" s="48"/>
      <c r="AF72" s="25"/>
      <c r="AG72" s="25"/>
      <c r="AH72" s="25"/>
      <c r="AI72" s="1"/>
      <c r="AJ72" s="66"/>
      <c r="AK72" s="62"/>
      <c r="AL72" s="168"/>
      <c r="AN72" s="1"/>
      <c r="AP72" s="1"/>
    </row>
    <row r="73" spans="1:42" x14ac:dyDescent="0.25">
      <c r="A73" s="1"/>
      <c r="B73" s="234"/>
      <c r="C73" s="235"/>
      <c r="D73" s="235"/>
      <c r="E73" s="235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7"/>
      <c r="T73" s="1"/>
      <c r="U73" s="1"/>
      <c r="V73" s="1"/>
      <c r="W73" s="1"/>
      <c r="X73" s="1"/>
      <c r="Y73" s="1"/>
      <c r="Z73" s="66"/>
      <c r="AA73" s="106"/>
      <c r="AB73" s="167"/>
      <c r="AC73" s="66"/>
      <c r="AD73" s="62"/>
      <c r="AE73" s="48"/>
      <c r="AF73" s="25"/>
      <c r="AG73" s="25"/>
      <c r="AH73" s="25"/>
      <c r="AI73" s="1"/>
      <c r="AJ73" s="66"/>
      <c r="AK73" s="62"/>
      <c r="AL73" s="168"/>
      <c r="AN73" s="1"/>
      <c r="AP73" s="1"/>
    </row>
    <row r="74" spans="1:42" x14ac:dyDescent="0.25">
      <c r="A74" s="1"/>
      <c r="B74" s="234"/>
      <c r="C74" s="235"/>
      <c r="D74" s="235"/>
      <c r="E74" s="235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7"/>
      <c r="T74" s="1"/>
      <c r="U74" s="1"/>
      <c r="V74" s="1"/>
      <c r="W74" s="1"/>
      <c r="X74" s="1"/>
      <c r="Y74" s="1"/>
      <c r="Z74" s="66"/>
      <c r="AA74" s="106"/>
      <c r="AB74" s="167"/>
      <c r="AC74" s="66"/>
      <c r="AD74" s="62"/>
      <c r="AE74" s="48"/>
      <c r="AF74" s="25"/>
      <c r="AG74" s="25"/>
      <c r="AH74" s="25"/>
      <c r="AI74" s="1"/>
      <c r="AJ74" s="66"/>
      <c r="AK74" s="62"/>
      <c r="AL74" s="168"/>
      <c r="AN74" s="1"/>
      <c r="AP74" s="1"/>
    </row>
    <row r="75" spans="1:42" x14ac:dyDescent="0.25">
      <c r="A75" s="1"/>
      <c r="B75" s="234"/>
      <c r="C75" s="235"/>
      <c r="D75" s="235"/>
      <c r="E75" s="235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7"/>
      <c r="T75" s="1"/>
      <c r="U75" s="1"/>
      <c r="V75" s="1"/>
      <c r="W75" s="1"/>
      <c r="X75" s="1"/>
      <c r="Y75" s="1"/>
      <c r="Z75" s="66"/>
      <c r="AA75" s="106"/>
      <c r="AB75" s="167"/>
      <c r="AC75" s="66"/>
      <c r="AD75" s="62"/>
      <c r="AE75" s="48"/>
      <c r="AF75" s="25"/>
      <c r="AG75" s="25"/>
      <c r="AH75" s="25"/>
      <c r="AI75" s="1"/>
      <c r="AJ75" s="66"/>
      <c r="AK75" s="62"/>
      <c r="AL75" s="168"/>
      <c r="AN75" s="1"/>
      <c r="AP75" s="1"/>
    </row>
    <row r="76" spans="1:42" x14ac:dyDescent="0.25">
      <c r="A76" s="1"/>
      <c r="B76" s="234"/>
      <c r="C76" s="235"/>
      <c r="D76" s="235"/>
      <c r="E76" s="235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7"/>
      <c r="T76" s="1"/>
      <c r="U76" s="1"/>
      <c r="V76" s="1"/>
      <c r="W76" s="1"/>
      <c r="X76" s="1"/>
      <c r="Y76" s="1"/>
      <c r="Z76" s="66"/>
      <c r="AA76" s="106"/>
      <c r="AB76" s="167"/>
      <c r="AC76" s="66"/>
      <c r="AD76" s="62"/>
      <c r="AE76" s="48"/>
      <c r="AF76" s="25"/>
      <c r="AG76" s="25"/>
      <c r="AH76" s="25"/>
      <c r="AI76" s="1"/>
      <c r="AJ76" s="66"/>
      <c r="AK76" s="62"/>
      <c r="AL76" s="168"/>
      <c r="AN76" s="1"/>
      <c r="AP76" s="1"/>
    </row>
    <row r="77" spans="1:42" ht="15.75" thickBot="1" x14ac:dyDescent="0.3">
      <c r="A77" s="1"/>
      <c r="B77" s="238"/>
      <c r="C77" s="239"/>
      <c r="D77" s="239"/>
      <c r="E77" s="239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1"/>
      <c r="T77" s="1"/>
      <c r="U77" s="1"/>
      <c r="V77" s="1"/>
      <c r="W77" s="1"/>
      <c r="X77" s="1"/>
      <c r="Y77" s="1"/>
      <c r="Z77" s="66"/>
      <c r="AA77" s="106"/>
      <c r="AB77" s="167"/>
      <c r="AC77" s="66"/>
      <c r="AD77" s="62"/>
      <c r="AE77" s="48"/>
      <c r="AF77" s="25"/>
      <c r="AG77" s="25"/>
      <c r="AH77" s="25"/>
      <c r="AI77" s="1"/>
      <c r="AJ77" s="66"/>
      <c r="AK77" s="62"/>
      <c r="AL77" s="168"/>
      <c r="AN77" s="1"/>
      <c r="AP77" s="1"/>
    </row>
    <row r="78" spans="1:4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66"/>
      <c r="AA78" s="106"/>
      <c r="AB78" s="167"/>
      <c r="AC78" s="66"/>
      <c r="AD78" s="62"/>
      <c r="AE78" s="48"/>
      <c r="AF78" s="25"/>
      <c r="AG78" s="25"/>
      <c r="AH78" s="25"/>
      <c r="AI78" s="1"/>
      <c r="AJ78" s="66"/>
      <c r="AK78" s="62"/>
      <c r="AL78" s="168"/>
      <c r="AM78" s="1"/>
      <c r="AN78" s="1"/>
      <c r="AO78" s="1"/>
      <c r="AP78" s="1"/>
    </row>
  </sheetData>
  <sheetProtection password="CC5F" sheet="1" objects="1" scenarios="1" selectLockedCells="1" sort="0" autoFilter="0"/>
  <autoFilter ref="B10:S65">
    <filterColumn colId="4" showButton="0"/>
    <filterColumn colId="8" showButton="0"/>
  </autoFilter>
  <mergeCells count="186">
    <mergeCell ref="W32:X35"/>
    <mergeCell ref="W31:X31"/>
    <mergeCell ref="W38:X41"/>
    <mergeCell ref="W37:X37"/>
    <mergeCell ref="W43:X43"/>
    <mergeCell ref="W44:X47"/>
    <mergeCell ref="W49:X49"/>
    <mergeCell ref="W50:X53"/>
    <mergeCell ref="W14:X15"/>
    <mergeCell ref="W16:X17"/>
    <mergeCell ref="AJ4:AK4"/>
    <mergeCell ref="AF1:AH1"/>
    <mergeCell ref="AF2:AH2"/>
    <mergeCell ref="AJ3:AK3"/>
    <mergeCell ref="AJ2:AK2"/>
    <mergeCell ref="AF7:AH7"/>
    <mergeCell ref="AC1:AD1"/>
    <mergeCell ref="AF4:AH4"/>
    <mergeCell ref="AF5:AH5"/>
    <mergeCell ref="Z1:AB1"/>
    <mergeCell ref="Z9:AA9"/>
    <mergeCell ref="Z6:AA6"/>
    <mergeCell ref="AC2:AD2"/>
    <mergeCell ref="Z2:AA2"/>
    <mergeCell ref="AC6:AD6"/>
    <mergeCell ref="AC9:AD9"/>
    <mergeCell ref="W2:X2"/>
    <mergeCell ref="W6:X6"/>
    <mergeCell ref="W9:X9"/>
    <mergeCell ref="W7:X7"/>
    <mergeCell ref="W8:X8"/>
    <mergeCell ref="AB6:AB8"/>
    <mergeCell ref="W1:Y1"/>
    <mergeCell ref="W12:X13"/>
    <mergeCell ref="B5:D5"/>
    <mergeCell ref="J5:M5"/>
    <mergeCell ref="B1:L1"/>
    <mergeCell ref="M1:S1"/>
    <mergeCell ref="H2:O2"/>
    <mergeCell ref="F5:G5"/>
    <mergeCell ref="H4:I4"/>
    <mergeCell ref="K4:M4"/>
    <mergeCell ref="O4:Q4"/>
    <mergeCell ref="E3:F3"/>
    <mergeCell ref="J3:K3"/>
    <mergeCell ref="Q2:R2"/>
    <mergeCell ref="O5:P5"/>
    <mergeCell ref="D2:G2"/>
    <mergeCell ref="B2:C2"/>
    <mergeCell ref="L3:M3"/>
    <mergeCell ref="B7:C7"/>
    <mergeCell ref="F7:G7"/>
    <mergeCell ref="H7:I7"/>
    <mergeCell ref="J7:K7"/>
    <mergeCell ref="C8:C9"/>
    <mergeCell ref="F8:G8"/>
    <mergeCell ref="H8:H9"/>
    <mergeCell ref="I8:I9"/>
    <mergeCell ref="J8:K8"/>
    <mergeCell ref="F12:G12"/>
    <mergeCell ref="J12:K12"/>
    <mergeCell ref="F13:G13"/>
    <mergeCell ref="J13:K13"/>
    <mergeCell ref="F14:G14"/>
    <mergeCell ref="J14:K14"/>
    <mergeCell ref="O8:Q8"/>
    <mergeCell ref="J9:K9"/>
    <mergeCell ref="F10:G10"/>
    <mergeCell ref="J10:K10"/>
    <mergeCell ref="F11:G11"/>
    <mergeCell ref="J11:K11"/>
    <mergeCell ref="F18:G18"/>
    <mergeCell ref="J18:K18"/>
    <mergeCell ref="F19:G19"/>
    <mergeCell ref="J19:K19"/>
    <mergeCell ref="F20:G20"/>
    <mergeCell ref="J20:K20"/>
    <mergeCell ref="F15:G15"/>
    <mergeCell ref="J15:K15"/>
    <mergeCell ref="F16:G16"/>
    <mergeCell ref="J16:K16"/>
    <mergeCell ref="F17:G17"/>
    <mergeCell ref="J17:K17"/>
    <mergeCell ref="F24:G24"/>
    <mergeCell ref="J24:K24"/>
    <mergeCell ref="F25:G25"/>
    <mergeCell ref="J25:K25"/>
    <mergeCell ref="F26:G26"/>
    <mergeCell ref="J26:K26"/>
    <mergeCell ref="F21:G21"/>
    <mergeCell ref="J21:K21"/>
    <mergeCell ref="F22:G22"/>
    <mergeCell ref="J22:K22"/>
    <mergeCell ref="F23:G23"/>
    <mergeCell ref="J23:K23"/>
    <mergeCell ref="F30:G30"/>
    <mergeCell ref="J30:K30"/>
    <mergeCell ref="F31:G31"/>
    <mergeCell ref="J31:K31"/>
    <mergeCell ref="F32:G32"/>
    <mergeCell ref="J32:K32"/>
    <mergeCell ref="F33:G33"/>
    <mergeCell ref="F27:G27"/>
    <mergeCell ref="J27:K27"/>
    <mergeCell ref="F28:G28"/>
    <mergeCell ref="J28:K28"/>
    <mergeCell ref="F29:G29"/>
    <mergeCell ref="J29:K29"/>
    <mergeCell ref="F36:G36"/>
    <mergeCell ref="J36:K36"/>
    <mergeCell ref="F37:G37"/>
    <mergeCell ref="J37:K37"/>
    <mergeCell ref="F38:G38"/>
    <mergeCell ref="J38:K38"/>
    <mergeCell ref="F34:G34"/>
    <mergeCell ref="J33:K33"/>
    <mergeCell ref="F35:G35"/>
    <mergeCell ref="J34:K34"/>
    <mergeCell ref="J35:K35"/>
    <mergeCell ref="F42:G42"/>
    <mergeCell ref="J42:K42"/>
    <mergeCell ref="F43:G43"/>
    <mergeCell ref="J43:K43"/>
    <mergeCell ref="F44:G44"/>
    <mergeCell ref="J44:K44"/>
    <mergeCell ref="F39:G39"/>
    <mergeCell ref="J39:K39"/>
    <mergeCell ref="F40:G40"/>
    <mergeCell ref="J40:K40"/>
    <mergeCell ref="F41:G41"/>
    <mergeCell ref="J41:K41"/>
    <mergeCell ref="F48:G48"/>
    <mergeCell ref="J48:K48"/>
    <mergeCell ref="F49:G49"/>
    <mergeCell ref="J49:K49"/>
    <mergeCell ref="F50:G50"/>
    <mergeCell ref="J50:K50"/>
    <mergeCell ref="F45:G45"/>
    <mergeCell ref="J45:K45"/>
    <mergeCell ref="F46:G46"/>
    <mergeCell ref="J46:K46"/>
    <mergeCell ref="F47:G47"/>
    <mergeCell ref="J47:K47"/>
    <mergeCell ref="F54:G54"/>
    <mergeCell ref="J54:K54"/>
    <mergeCell ref="B76:S76"/>
    <mergeCell ref="B77:S77"/>
    <mergeCell ref="B68:S68"/>
    <mergeCell ref="B69:S69"/>
    <mergeCell ref="B70:S70"/>
    <mergeCell ref="B71:S71"/>
    <mergeCell ref="B72:S72"/>
    <mergeCell ref="B73:S73"/>
    <mergeCell ref="F63:G63"/>
    <mergeCell ref="J63:K63"/>
    <mergeCell ref="B65:S65"/>
    <mergeCell ref="B66:S66"/>
    <mergeCell ref="B67:S67"/>
    <mergeCell ref="B74:S74"/>
    <mergeCell ref="B75:S75"/>
    <mergeCell ref="F64:G64"/>
    <mergeCell ref="F55:G55"/>
    <mergeCell ref="AO5:AO8"/>
    <mergeCell ref="AL6:AL8"/>
    <mergeCell ref="U8:U9"/>
    <mergeCell ref="F60:G60"/>
    <mergeCell ref="J60:K60"/>
    <mergeCell ref="F61:G61"/>
    <mergeCell ref="J61:K61"/>
    <mergeCell ref="F62:G62"/>
    <mergeCell ref="J62:K62"/>
    <mergeCell ref="F57:G57"/>
    <mergeCell ref="J57:K57"/>
    <mergeCell ref="F58:G58"/>
    <mergeCell ref="J58:K58"/>
    <mergeCell ref="F59:G59"/>
    <mergeCell ref="J59:K59"/>
    <mergeCell ref="J55:K55"/>
    <mergeCell ref="F56:G56"/>
    <mergeCell ref="J56:K56"/>
    <mergeCell ref="F51:G51"/>
    <mergeCell ref="J51:K51"/>
    <mergeCell ref="F52:G52"/>
    <mergeCell ref="J52:K52"/>
    <mergeCell ref="F53:G53"/>
    <mergeCell ref="J53:K53"/>
  </mergeCells>
  <conditionalFormatting sqref="AF11:AH63 AC11:AD63 AJ11:AK63">
    <cfRule type="cellIs" dxfId="42" priority="136" stopIfTrue="1" operator="equal">
      <formula>0</formula>
    </cfRule>
  </conditionalFormatting>
  <conditionalFormatting sqref="Z11:AA63">
    <cfRule type="cellIs" dxfId="41" priority="45" stopIfTrue="1" operator="equal">
      <formula>0</formula>
    </cfRule>
  </conditionalFormatting>
  <conditionalFormatting sqref="D7">
    <cfRule type="cellIs" dxfId="40" priority="41" stopIfTrue="1" operator="notEqual">
      <formula>1000%</formula>
    </cfRule>
  </conditionalFormatting>
  <conditionalFormatting sqref="N4 O5">
    <cfRule type="containsErrors" dxfId="39" priority="40">
      <formula>ISERROR(N4)</formula>
    </cfRule>
  </conditionalFormatting>
  <conditionalFormatting sqref="I3">
    <cfRule type="cellIs" dxfId="38" priority="39" operator="greaterThan">
      <formula>100</formula>
    </cfRule>
  </conditionalFormatting>
  <conditionalFormatting sqref="B7:C7">
    <cfRule type="cellIs" dxfId="37" priority="34" operator="notEqual">
      <formula>$E$4</formula>
    </cfRule>
  </conditionalFormatting>
  <conditionalFormatting sqref="S11:S63">
    <cfRule type="beginsWith" dxfId="36" priority="30" operator="beginsWith" text="Saiu">
      <formula>LEFT(S11,LEN("Saiu"))="Saiu"</formula>
    </cfRule>
    <cfRule type="beginsWith" dxfId="35" priority="31" operator="beginsWith" text="Não">
      <formula>LEFT(S11,LEN("Não"))="Não"</formula>
    </cfRule>
  </conditionalFormatting>
  <conditionalFormatting sqref="F11:F63">
    <cfRule type="cellIs" dxfId="34" priority="29" stopIfTrue="1" operator="equal">
      <formula>"Não Aderiu ao Seguro"</formula>
    </cfRule>
  </conditionalFormatting>
  <conditionalFormatting sqref="I11:I63">
    <cfRule type="beginsWith" dxfId="33" priority="28" operator="beginsWith" text="Não">
      <formula>LEFT(I11,LEN("Não"))="Não"</formula>
    </cfRule>
  </conditionalFormatting>
  <conditionalFormatting sqref="F11:G63">
    <cfRule type="beginsWith" dxfId="32" priority="26" operator="beginsWith" text="Saiu">
      <formula>LEFT(F11,LEN("Saiu"))="Saiu"</formula>
    </cfRule>
  </conditionalFormatting>
  <conditionalFormatting sqref="H2:O2 E4 E3:F3 G4 J4 Q2:R2 Q3">
    <cfRule type="containsBlanks" dxfId="31" priority="137">
      <formula>LEN(TRIM(E2))=0</formula>
    </cfRule>
  </conditionalFormatting>
  <conditionalFormatting sqref="L3:M3 H3">
    <cfRule type="containsBlanks" dxfId="30" priority="24">
      <formula>LEN(TRIM(H3))=0</formula>
    </cfRule>
  </conditionalFormatting>
  <conditionalFormatting sqref="AB2 Y2">
    <cfRule type="containsBlanks" dxfId="29" priority="23">
      <formula>LEN(TRIM(Y2))=0</formula>
    </cfRule>
  </conditionalFormatting>
  <conditionalFormatting sqref="E5">
    <cfRule type="containsBlanks" dxfId="28" priority="22">
      <formula>LEN(TRIM(E5))=0</formula>
    </cfRule>
  </conditionalFormatting>
  <conditionalFormatting sqref="O5:P5 I5">
    <cfRule type="containsBlanks" dxfId="27" priority="21">
      <formula>LEN(TRIM(I5))=0</formula>
    </cfRule>
  </conditionalFormatting>
  <conditionalFormatting sqref="E11:E63">
    <cfRule type="cellIs" dxfId="26" priority="16" operator="lessThan">
      <formula>0</formula>
    </cfRule>
  </conditionalFormatting>
  <conditionalFormatting sqref="Y24">
    <cfRule type="containsBlanks" dxfId="25" priority="15">
      <formula>LEN(TRIM(Y24))=0</formula>
    </cfRule>
  </conditionalFormatting>
  <conditionalFormatting sqref="Y28">
    <cfRule type="containsBlanks" dxfId="24" priority="13">
      <formula>LEN(TRIM(Y28))=0</formula>
    </cfRule>
  </conditionalFormatting>
  <conditionalFormatting sqref="H11:H63">
    <cfRule type="containsBlanks" dxfId="23" priority="12">
      <formula>LEN(TRIM(H11))=0</formula>
    </cfRule>
  </conditionalFormatting>
  <conditionalFormatting sqref="N11:N63">
    <cfRule type="cellIs" dxfId="22" priority="7" operator="notEqual">
      <formula>E11</formula>
    </cfRule>
  </conditionalFormatting>
  <conditionalFormatting sqref="W2:X2">
    <cfRule type="containsBlanks" dxfId="21" priority="2">
      <formula>LEN(TRIM(W2))=0</formula>
    </cfRule>
  </conditionalFormatting>
  <conditionalFormatting sqref="W4:X4">
    <cfRule type="containsBlanks" dxfId="20" priority="138">
      <formula>LEN(TRIM(W4))=0</formula>
    </cfRule>
  </conditionalFormatting>
  <dataValidations xWindow="941" yWindow="1058" count="24">
    <dataValidation type="custom" errorStyle="warning" operator="equal" allowBlank="1" showInputMessage="1" showErrorMessage="1" errorTitle="Atenção" error="Tem a certeza que quer mudar o valor do metro 2" sqref="I5">
      <formula1>",,,"</formula1>
    </dataValidation>
    <dataValidation type="whole" allowBlank="1" showInputMessage="1" showErrorMessage="1" errorTitle="Atenção" error="Esta selula só aceita o nº 0 ou 1" sqref="R11:R63">
      <formula1>0</formula1>
      <formula2>1</formula2>
    </dataValidation>
    <dataValidation type="whole" allowBlank="1" showInputMessage="1" showErrorMessage="1" errorTitle="Atenção" error="Esta selula só aceita o nº 1" sqref="U10 R7:R8 L79:M1048576 E10 R10 L7:M10 L65:M77 AO79:AO1048576 AO65:AO77 AO10">
      <formula1>0</formula1>
      <formula2>1</formula2>
    </dataValidation>
    <dataValidation allowBlank="1" showInputMessage="1" showErrorMessage="1" errorTitle="Atenção" error="Esta selula só aceita o nº 1" sqref="R9"/>
    <dataValidation type="custom" errorStyle="warning" operator="equal" allowBlank="1" showInputMessage="1" showErrorMessage="1" errorTitle="Atenção" error="Tem a certeza que quer mudar o valor da simulação" sqref="Z1 W2 W4:X4">
      <formula1>",,,"</formula1>
    </dataValidation>
    <dataValidation errorStyle="warning" operator="equal" allowBlank="1" showInputMessage="1" showErrorMessage="1" errorTitle="Atenção" error="Tem a certeza que quer mudar o valor da simulação" sqref="AC1:AD2 AJ7:AK8 AC7:AD8 W7:W8 W1:X1 Z7:AA8 W5:X5 Z2:AA2 Z5:AA5"/>
    <dataValidation type="custom" errorStyle="warning" allowBlank="1" showInputMessage="1" showErrorMessage="1" errorTitle="Atenção" error="Tem a Certeza que quer alterar o ano nactual ?" promptTitle="Colocar" prompt="Ano Atual" sqref="R3">
      <formula1>",,,,,"</formula1>
    </dataValidation>
    <dataValidation allowBlank="1" showInputMessage="1" showErrorMessage="1" promptTitle="Atenção" prompt="Colocar data completa D/M/A" sqref="H3"/>
    <dataValidation type="whole" allowBlank="1" showInputMessage="1" showErrorMessage="1" errorTitle="Atenção" error="Esta selula só aceita o nº 0 ou 1" promptTitle="Atenção" prompt="Colocar (1) Caso o prémio corresponda ao capital de todo o edificio" sqref="Y2">
      <formula1>0</formula1>
      <formula2>1</formula2>
    </dataValidation>
    <dataValidation type="whole" allowBlank="1" showInputMessage="1" showErrorMessage="1" errorTitle="Atenção" error="Esta selula só aceita o nº 0 ou 1" promptTitle="Atenção" prompt="Colocar (1) Caso o prémio corresponda ao capital só das frações seguras" sqref="AB2">
      <formula1>0</formula1>
      <formula2>1</formula2>
    </dataValidation>
    <dataValidation allowBlank="1" showInputMessage="1" showErrorMessage="1" promptTitle="Avaliação do Condominio" prompt="Se concordar com o valor aconselhado, deve colocar o valor da coluna anterior" sqref="O5:P5"/>
    <dataValidation allowBlank="1" showInputMessage="1" showErrorMessage="1" promptTitle="Pisos Cota Negativa" prompt="Pisos abaixo do solo" sqref="J4"/>
    <dataValidation allowBlank="1" showInputMessage="1" showErrorMessage="1" promptTitle="Pisos Cota Positiva" prompt="Pisos acima do solo" sqref="G4"/>
    <dataValidation allowBlank="1" showInputMessage="1" showErrorMessage="1" promptTitle="Frações" prompt="Nº frações de todo o edificio" sqref="E4"/>
    <dataValidation allowBlank="1" showInputMessage="1" showErrorMessage="1" prompt="Nomes dos Admnistradores" sqref="E3:F3"/>
    <dataValidation allowBlank="1" showInputMessage="1" showErrorMessage="1" promptTitle="Area Total do Edificio" prompt="= à area de cada piso x o Nº de Pisos_x000a_O piso do talhado não conta mesmo que tenha arrecadações" sqref="E5"/>
    <dataValidation allowBlank="1" showInputMessage="1" showErrorMessage="1" promptTitle="Coloque o nome do Credor " prompt="Caso queira uma declaração para anular o seguro do crédito" sqref="J11:K63"/>
    <dataValidation allowBlank="1" showInputMessage="1" showErrorMessage="1" promptTitle="Nomes dos Condominos" prompt="Caso o condomino não adira ao seguro, deve colocar &quot; Não Aderiu ao Seguro&quot;" sqref="F11:G63"/>
    <dataValidation type="whole" allowBlank="1" showInputMessage="1" showErrorMessage="1" errorTitle="Atenção" error="Esta selula só aceita o nº 0 ou 1" promptTitle="Adesão com Fenomenos Sismicos" prompt="Deve colocar (1) para aderir com Fenomenos Sismicos" sqref="M11:M63">
      <formula1>0</formula1>
      <formula2>1</formula2>
    </dataValidation>
    <dataValidation type="whole" allowBlank="1" showInputMessage="1" showErrorMessage="1" errorTitle="Atenção" error="Esta selula só aceita o nº 0 ou 1" promptTitle="Adesão sem Fenomenos Sismicos" prompt="Deve colocar (1) para aderir sem Fenomenos Sismicos" sqref="L11:L63">
      <formula1>0</formula1>
      <formula2>1</formula2>
    </dataValidation>
    <dataValidation type="whole" allowBlank="1" showInputMessage="1" showErrorMessage="1" errorTitle="Atenção" error="Esta selula só aceita o nº 0 ou 1" promptTitle="Atenção" prompt="Colocar (1) Para que o calculo seja pela taxa fixa" sqref="Y24">
      <formula1>0</formula1>
      <formula2>1</formula2>
    </dataValidation>
    <dataValidation type="whole" allowBlank="1" showInputMessage="1" showErrorMessage="1" errorTitle="Atenção" error="Esta selula só aceita o nº 0 ou 1" promptTitle="Atenção" prompt="Colocar (1) Para que o calculo seja pela taxa sobre o Prémio/Capital" sqref="Y28">
      <formula1>0</formula1>
      <formula2>1</formula2>
    </dataValidation>
    <dataValidation type="custom" errorStyle="warning" allowBlank="1" showInputMessage="1" showErrorMessage="1" errorTitle="Atenção" error="Tem a certeza que quer mudar a taxa fixa, com Fenomenos Sismicos?" promptTitle="Taxa Fixa Com Fenomenos Sismicos" prompt="Caso seja com taxa fixa colocar (1) na coluna amarela do lado direito" sqref="X24">
      <formula1>",,,,,"</formula1>
    </dataValidation>
    <dataValidation type="custom" errorStyle="warning" allowBlank="1" showInputMessage="1" showErrorMessage="1" errorTitle="Atenção" error="Tem a certeza que quer mudar a taxa fixa, com Fenomenos Sismicos?" promptTitle="Taxa Fixa Sem Fenomenos Sismicos" prompt="Caso seja com taxa fixa colocar (1) na coluna amarela do lado direito" sqref="W24">
      <formula1>",,,,,"</formula1>
    </dataValidation>
  </dataValidations>
  <pageMargins left="0.11811023622047245" right="0.11811023622047245" top="0.23622047244094491" bottom="0.27559055118110237" header="0" footer="0"/>
  <pageSetup paperSize="9" scale="75" fitToHeight="0" orientation="landscape" r:id="rId1"/>
  <headerFooter alignWithMargins="0">
    <oddFooter>&amp;R&amp;D   &amp;T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BBA53A2C-408B-45BC-81BE-AEF089DA44DD}">
            <x14:iconSet custom="1">
              <x14:cfvo type="percent">
                <xm:f>0</xm:f>
              </x14:cfvo>
              <x14:cfvo type="num">
                <xm:f>$N$5</xm:f>
              </x14:cfvo>
              <x14:cfvo type="num" gte="0">
                <xm:f>$N$5</xm:f>
              </x14:cfvo>
              <x14:cfIcon iconSet="4Arrows" iconId="1"/>
              <x14:cfIcon iconSet="3Symbols2" iconId="2"/>
              <x14:cfIcon iconSet="4Arrows" iconId="2"/>
            </x14:iconSet>
          </x14:cfRule>
          <xm:sqref>W2:X2</xm:sqref>
        </x14:conditionalFormatting>
        <x14:conditionalFormatting xmlns:xm="http://schemas.microsoft.com/office/excel/2006/main">
          <x14:cfRule type="iconSet" priority="47" id="{38F2C3D6-6E12-4890-854A-CC96EF7093D7}">
            <x14:iconSet custom="1">
              <x14:cfvo type="percent">
                <xm:f>0</xm:f>
              </x14:cfvo>
              <x14:cfvo type="num">
                <xm:f>$O$5</xm:f>
              </x14:cfvo>
              <x14:cfvo type="num" gte="0">
                <xm:f>$O$5</xm:f>
              </x14:cfvo>
              <x14:cfIcon iconSet="4Arrows" iconId="1"/>
              <x14:cfIcon iconSet="3Symbols2" iconId="2"/>
              <x14:cfIcon iconSet="4Arrows" iconId="2"/>
            </x14:iconSet>
          </x14:cfRule>
          <xm:sqref>Z2:AA2</xm:sqref>
        </x14:conditionalFormatting>
        <x14:conditionalFormatting xmlns:xm="http://schemas.microsoft.com/office/excel/2006/main">
          <x14:cfRule type="iconSet" priority="33" id="{1BEE2BA9-6A43-4105-AE6B-B300C8DF0197}">
            <x14:iconSet iconSet="3Flags" custom="1">
              <x14:cfvo type="percent">
                <xm:f>0</xm:f>
              </x14:cfvo>
              <x14:cfvo type="num">
                <xm:f>$D$10</xm:f>
              </x14:cfvo>
              <x14:cfvo type="num" gte="0">
                <xm:f>$D$7</xm:f>
              </x14:cfvo>
              <x14:cfIcon iconSet="3Flags" iconId="0"/>
              <x14:cfIcon iconSet="3Symbols2" iconId="2"/>
              <x14:cfIcon iconSet="3Flags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38" id="{1D330901-16AB-4AAB-B8EB-4293A46F8874}">
            <x14:iconSet custom="1">
              <x14:cfvo type="percent">
                <xm:f>0</xm:f>
              </x14:cfvo>
              <x14:cfvo type="num">
                <xm:f>800</xm:f>
              </x14:cfvo>
              <x14:cfvo type="num" gte="0">
                <xm:f>800</xm:f>
              </x14:cfvo>
              <x14:cfIcon iconSet="3ArrowsGray" iconId="0"/>
              <x14:cfIcon iconSet="3Symbols2" iconId="2"/>
              <x14:cfIcon iconSet="3ArrowsGray" iconId="2"/>
            </x14:iconSet>
          </x14:cfRule>
          <xm:sqref>I5</xm:sqref>
        </x14:conditionalFormatting>
        <x14:conditionalFormatting xmlns:xm="http://schemas.microsoft.com/office/excel/2006/main">
          <x14:cfRule type="iconSet" priority="37" id="{2C947816-53E1-4523-9FEB-7F5A238FEF04}">
            <x14:iconSet custom="1">
              <x14:cfvo type="percent">
                <xm:f>0</xm:f>
              </x14:cfvo>
              <x14:cfvo type="num">
                <xm:f>$N$5</xm:f>
              </x14:cfvo>
              <x14:cfvo type="num" gte="0">
                <xm:f>$N$5</xm:f>
              </x14:cfvo>
              <x14:cfIcon iconSet="3ArrowsGray" iconId="0"/>
              <x14:cfIcon iconSet="3Symbols2" iconId="2"/>
              <x14:cfIcon iconSet="3ArrowsGray" iconId="2"/>
            </x14:iconSet>
          </x14:cfRule>
          <xm:sqref>O5:P5</xm:sqref>
        </x14:conditionalFormatting>
        <x14:conditionalFormatting xmlns:xm="http://schemas.microsoft.com/office/excel/2006/main">
          <x14:cfRule type="iconSet" priority="36" id="{96FF367C-686A-4400-AFE8-1BED6BBE8EEF}">
            <x14:iconSet iconSet="3TrafficLights2" custom="1">
              <x14:cfvo type="percent">
                <xm:f>0</xm:f>
              </x14:cfvo>
              <x14:cfvo type="num">
                <xm:f>$E$4</xm:f>
              </x14:cfvo>
              <x14:cfvo type="num" gte="0">
                <xm:f>$E$4</xm:f>
              </x14:cfvo>
              <x14:cfIcon iconSet="3Flags" iconId="0"/>
              <x14:cfIcon iconSet="3Symbols2" iconId="2"/>
              <x14:cfIcon iconSet="3Flags" iconId="0"/>
            </x14:iconSet>
          </x14:cfRule>
          <xm:sqref>B7:C7</xm:sqref>
        </x14:conditionalFormatting>
        <x14:conditionalFormatting xmlns:xm="http://schemas.microsoft.com/office/excel/2006/main">
          <x14:cfRule type="iconSet" priority="35" id="{C9B73433-DF57-4B74-8E6B-D65941A3C399}">
            <x14:iconSet showValue="0" custom="1">
              <x14:cfvo type="percent">
                <xm:f>0</xm:f>
              </x14:cfvo>
              <x14:cfvo type="num">
                <xm:f>$I$5</xm:f>
              </x14:cfvo>
              <x14:cfvo type="num" gte="0">
                <xm:f>$I$5</xm:f>
              </x14:cfvo>
              <x14:cfIcon iconSet="3Arrows" iconId="0"/>
              <x14:cfIcon iconSet="3Symbols2" iconId="2"/>
              <x14:cfIcon iconSet="3ArrowsGray" iconId="2"/>
            </x14:iconSet>
          </x14:cfRule>
          <xm:sqref>R5</xm:sqref>
        </x14:conditionalFormatting>
        <x14:conditionalFormatting xmlns:xm="http://schemas.microsoft.com/office/excel/2006/main">
          <x14:cfRule type="iconSet" priority="42" id="{EBB141BE-C7F9-43F9-9BF9-5D5C51A667E9}">
            <x14:iconSet custom="1">
              <x14:cfvo type="percent">
                <xm:f>0</xm:f>
              </x14:cfvo>
              <x14:cfvo type="num">
                <xm:f>$B$7</xm:f>
              </x14:cfvo>
              <x14:cfvo type="num" gte="0">
                <xm:f>$B$7</xm:f>
              </x14:cfvo>
              <x14:cfIcon iconSet="3Flags" iconId="0"/>
              <x14:cfIcon iconSet="3Symbols2" iconId="2"/>
              <x14:cfIcon iconSet="3Flags" iconId="0"/>
            </x14:iconSet>
          </x14:cfRule>
          <xm:sqref>E4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78"/>
  <sheetViews>
    <sheetView showGridLines="0" showRowColHeaders="0" showZeros="0" zoomScaleNormal="100" zoomScaleSheetLayoutView="100" workbookViewId="0">
      <pane ySplit="10" topLeftCell="A11" activePane="bottomLeft" state="frozen"/>
      <selection pane="bottomLeft" activeCell="P1" sqref="P1"/>
    </sheetView>
  </sheetViews>
  <sheetFormatPr defaultColWidth="9.140625" defaultRowHeight="12.75" x14ac:dyDescent="0.2"/>
  <cols>
    <col min="1" max="1" width="2.85546875" style="2" customWidth="1"/>
    <col min="2" max="2" width="5.140625" style="7" bestFit="1" customWidth="1"/>
    <col min="3" max="3" width="7.140625" style="2" customWidth="1"/>
    <col min="4" max="4" width="8.42578125" style="7" customWidth="1"/>
    <col min="5" max="5" width="12.85546875" style="7" bestFit="1" customWidth="1"/>
    <col min="6" max="7" width="19.85546875" style="2" customWidth="1"/>
    <col min="8" max="8" width="10" style="2" customWidth="1"/>
    <col min="9" max="9" width="10.140625" style="2" customWidth="1"/>
    <col min="10" max="11" width="8" style="2" customWidth="1"/>
    <col min="12" max="12" width="2.85546875" style="2" bestFit="1" customWidth="1"/>
    <col min="13" max="13" width="3.140625" style="2" bestFit="1" customWidth="1"/>
    <col min="14" max="14" width="14.140625" style="2" bestFit="1" customWidth="1"/>
    <col min="15" max="15" width="30.85546875" style="2" customWidth="1"/>
    <col min="16" max="16" width="2.85546875" style="4" customWidth="1"/>
    <col min="17" max="16384" width="9.140625" style="2"/>
  </cols>
  <sheetData>
    <row r="1" spans="1:16" ht="28.5" customHeight="1" thickBot="1" x14ac:dyDescent="0.25">
      <c r="A1" s="23"/>
      <c r="B1" s="273" t="s">
        <v>30</v>
      </c>
      <c r="C1" s="366"/>
      <c r="D1" s="366"/>
      <c r="E1" s="366"/>
      <c r="F1" s="366"/>
      <c r="G1" s="366"/>
      <c r="H1" s="366"/>
      <c r="I1" s="366"/>
      <c r="J1" s="366"/>
      <c r="K1" s="366"/>
      <c r="L1" s="367"/>
      <c r="M1" s="368" t="s">
        <v>31</v>
      </c>
      <c r="N1" s="369"/>
      <c r="O1" s="370"/>
      <c r="P1" s="23"/>
    </row>
    <row r="2" spans="1:16" ht="23.25" customHeight="1" thickTop="1" thickBot="1" x14ac:dyDescent="0.4">
      <c r="A2" s="1"/>
      <c r="B2" s="293">
        <f ca="1">TODAY()</f>
        <v>43315</v>
      </c>
      <c r="C2" s="294"/>
      <c r="D2" s="292" t="s">
        <v>0</v>
      </c>
      <c r="E2" s="292"/>
      <c r="F2" s="292"/>
      <c r="G2" s="292"/>
      <c r="H2" s="365">
        <f>Permilagens!$H$2</f>
        <v>0</v>
      </c>
      <c r="I2" s="365"/>
      <c r="J2" s="365"/>
      <c r="K2" s="365"/>
      <c r="L2" s="365"/>
      <c r="M2" s="365"/>
      <c r="N2" s="365"/>
      <c r="O2" s="27" t="s">
        <v>25</v>
      </c>
      <c r="P2" s="23"/>
    </row>
    <row r="3" spans="1:16" ht="16.5" customHeight="1" thickTop="1" x14ac:dyDescent="0.25">
      <c r="A3" s="1"/>
      <c r="B3" s="116"/>
      <c r="C3" s="28"/>
      <c r="D3" s="29" t="s">
        <v>1</v>
      </c>
      <c r="E3" s="361"/>
      <c r="F3" s="362"/>
      <c r="G3" s="30" t="s">
        <v>32</v>
      </c>
      <c r="H3" s="196">
        <f>Permilagens!H3</f>
        <v>0</v>
      </c>
      <c r="I3" s="55">
        <f ca="1">Permilagens!I3</f>
        <v>118</v>
      </c>
      <c r="J3" s="288" t="s">
        <v>26</v>
      </c>
      <c r="K3" s="282"/>
      <c r="L3" s="363">
        <f>Permilagens!$L$3</f>
        <v>0</v>
      </c>
      <c r="M3" s="364"/>
      <c r="N3" s="145"/>
      <c r="O3" s="197">
        <v>43101</v>
      </c>
      <c r="P3" s="23"/>
    </row>
    <row r="4" spans="1:16" ht="16.5" customHeight="1" x14ac:dyDescent="0.2">
      <c r="A4" s="1"/>
      <c r="B4" s="116"/>
      <c r="C4" s="28"/>
      <c r="D4" s="191" t="s">
        <v>19</v>
      </c>
      <c r="E4" s="198">
        <f>Permilagens!E4</f>
        <v>0</v>
      </c>
      <c r="F4" s="46" t="s">
        <v>28</v>
      </c>
      <c r="G4" s="198">
        <f>Permilagens!$G$4</f>
        <v>0</v>
      </c>
      <c r="H4" s="282" t="s">
        <v>48</v>
      </c>
      <c r="I4" s="282"/>
      <c r="J4" s="198">
        <f>Permilagens!$J$4</f>
        <v>0</v>
      </c>
      <c r="K4" s="282" t="s">
        <v>27</v>
      </c>
      <c r="L4" s="282"/>
      <c r="M4" s="282"/>
      <c r="N4" s="37">
        <f>Permilagens!$N$4</f>
        <v>0</v>
      </c>
      <c r="O4" s="197">
        <v>43465</v>
      </c>
      <c r="P4" s="23"/>
    </row>
    <row r="5" spans="1:16" ht="21" customHeight="1" thickBot="1" x14ac:dyDescent="0.25">
      <c r="A5" s="1"/>
      <c r="B5" s="269" t="s">
        <v>29</v>
      </c>
      <c r="C5" s="270"/>
      <c r="D5" s="270"/>
      <c r="E5" s="199">
        <f>Permilagens!E5</f>
        <v>0</v>
      </c>
      <c r="F5" s="280">
        <f>Permilagens!$F$5</f>
        <v>0</v>
      </c>
      <c r="G5" s="281"/>
      <c r="H5" s="190" t="s">
        <v>50</v>
      </c>
      <c r="I5" s="133">
        <f>Permilagens!$I$5</f>
        <v>800</v>
      </c>
      <c r="J5" s="271" t="s">
        <v>51</v>
      </c>
      <c r="K5" s="272"/>
      <c r="L5" s="272"/>
      <c r="M5" s="272"/>
      <c r="N5" s="51">
        <f>Permilagens!$N$5</f>
        <v>0</v>
      </c>
      <c r="O5" s="180">
        <f>O4-O3+1</f>
        <v>365</v>
      </c>
      <c r="P5" s="23"/>
    </row>
    <row r="6" spans="1:16" ht="7.5" customHeight="1" thickTop="1" thickBot="1" x14ac:dyDescent="0.25">
      <c r="A6" s="1"/>
      <c r="B6" s="117"/>
      <c r="C6" s="33"/>
      <c r="D6" s="32"/>
      <c r="E6" s="32"/>
      <c r="F6" s="33"/>
      <c r="G6" s="33"/>
      <c r="H6" s="33"/>
      <c r="I6" s="33"/>
      <c r="J6" s="33"/>
      <c r="K6" s="33"/>
      <c r="L6" s="33"/>
      <c r="M6" s="33"/>
      <c r="N6" s="33"/>
      <c r="O6" s="373" t="s">
        <v>122</v>
      </c>
      <c r="P6" s="23"/>
    </row>
    <row r="7" spans="1:16" ht="16.5" customHeight="1" thickTop="1" thickBot="1" x14ac:dyDescent="0.3">
      <c r="A7" s="1"/>
      <c r="B7" s="297">
        <f>Permilagens!B7</f>
        <v>0</v>
      </c>
      <c r="C7" s="297"/>
      <c r="D7" s="146">
        <f>Permilagens!D7</f>
        <v>0</v>
      </c>
      <c r="E7" s="38">
        <f>Permilagens!E7</f>
        <v>0</v>
      </c>
      <c r="F7" s="371">
        <f>Permilagens!F7</f>
        <v>0</v>
      </c>
      <c r="G7" s="372"/>
      <c r="H7" s="300">
        <f>Permilagens!H7</f>
        <v>0</v>
      </c>
      <c r="I7" s="301"/>
      <c r="J7" s="302">
        <f>Permilagens!J7</f>
        <v>0</v>
      </c>
      <c r="K7" s="303"/>
      <c r="L7" s="56">
        <f>Permilagens!L7</f>
        <v>0</v>
      </c>
      <c r="M7" s="57">
        <f>Permilagens!M7</f>
        <v>0</v>
      </c>
      <c r="N7" s="52">
        <f>Permilagens!N7</f>
        <v>0</v>
      </c>
      <c r="O7" s="374"/>
      <c r="P7" s="23"/>
    </row>
    <row r="8" spans="1:16" s="4" customFormat="1" ht="18" customHeight="1" thickBot="1" x14ac:dyDescent="0.3">
      <c r="A8" s="3"/>
      <c r="B8" s="119" t="str">
        <f>Permilagens!B8</f>
        <v>Frac</v>
      </c>
      <c r="C8" s="304" t="str">
        <f>Permilagens!C8</f>
        <v>Andar</v>
      </c>
      <c r="D8" s="8" t="str">
        <f>Permilagens!D8</f>
        <v>Permi-</v>
      </c>
      <c r="E8" s="39" t="str">
        <f>Permilagens!E8</f>
        <v>Capital</v>
      </c>
      <c r="F8" s="379">
        <f>Permilagens!F8</f>
        <v>0</v>
      </c>
      <c r="G8" s="380"/>
      <c r="H8" s="255" t="str">
        <f>Permilagens!H8</f>
        <v>N I F</v>
      </c>
      <c r="I8" s="252" t="str">
        <f>Permilagens!I8</f>
        <v>Contactos Individuais</v>
      </c>
      <c r="J8" s="254" t="str">
        <f>Permilagens!J8</f>
        <v>Hipoteca</v>
      </c>
      <c r="K8" s="255"/>
      <c r="L8" s="17" t="str">
        <f>Permilagens!L8</f>
        <v>F</v>
      </c>
      <c r="M8" s="18" t="str">
        <f>Permilagens!M8</f>
        <v>S</v>
      </c>
      <c r="N8" s="53" t="str">
        <f>Permilagens!N8</f>
        <v>Capital</v>
      </c>
      <c r="O8" s="374"/>
      <c r="P8" s="23"/>
    </row>
    <row r="9" spans="1:16" s="4" customFormat="1" ht="16.5" customHeight="1" thickBot="1" x14ac:dyDescent="0.3">
      <c r="A9" s="3"/>
      <c r="B9" s="120" t="str">
        <f>Permilagens!B9</f>
        <v>ção</v>
      </c>
      <c r="C9" s="305"/>
      <c r="D9" s="9" t="str">
        <f>Permilagens!D9</f>
        <v>lagem</v>
      </c>
      <c r="E9" s="40" t="str">
        <f>Permilagens!E9</f>
        <v xml:space="preserve"> Individual</v>
      </c>
      <c r="F9" s="50" t="e">
        <f>Permilagens!F9</f>
        <v>#DIV/0!</v>
      </c>
      <c r="G9" s="41" t="e">
        <f>Permilagens!G9</f>
        <v>#DIV/0!</v>
      </c>
      <c r="H9" s="260"/>
      <c r="I9" s="253"/>
      <c r="J9" s="259" t="str">
        <f>Permilagens!J9</f>
        <v>Credor</v>
      </c>
      <c r="K9" s="260"/>
      <c r="L9" s="16" t="str">
        <f>Permilagens!L9</f>
        <v>S/</v>
      </c>
      <c r="M9" s="12" t="str">
        <f>Permilagens!M9</f>
        <v>C/</v>
      </c>
      <c r="N9" s="54" t="str">
        <f>Permilagens!N9</f>
        <v>Seguro</v>
      </c>
      <c r="O9" s="374"/>
      <c r="P9" s="23"/>
    </row>
    <row r="10" spans="1:16" ht="15.75" customHeight="1" thickBot="1" x14ac:dyDescent="0.25">
      <c r="A10" s="1"/>
      <c r="B10" s="121"/>
      <c r="C10" s="13"/>
      <c r="D10" s="147">
        <v>10</v>
      </c>
      <c r="E10" s="192"/>
      <c r="F10" s="261" t="s">
        <v>17</v>
      </c>
      <c r="G10" s="262"/>
      <c r="H10" s="13"/>
      <c r="I10" s="13"/>
      <c r="J10" s="263"/>
      <c r="K10" s="264"/>
      <c r="L10" s="193"/>
      <c r="M10" s="192"/>
      <c r="N10" s="13"/>
      <c r="O10" s="375"/>
      <c r="P10" s="23"/>
    </row>
    <row r="11" spans="1:16" ht="16.5" customHeight="1" x14ac:dyDescent="0.2">
      <c r="A11" s="1">
        <v>1</v>
      </c>
      <c r="B11" s="200" t="str">
        <f>Permilagens!B11</f>
        <v>A</v>
      </c>
      <c r="C11" s="200">
        <f>Permilagens!C11</f>
        <v>0</v>
      </c>
      <c r="D11" s="201">
        <f>Permilagens!D11</f>
        <v>0</v>
      </c>
      <c r="E11" s="126">
        <f>Permilagens!E11</f>
        <v>0</v>
      </c>
      <c r="F11" s="376" t="str">
        <f>Permilagens!F11</f>
        <v>Não Aderiu ao Seguro</v>
      </c>
      <c r="G11" s="376"/>
      <c r="H11" s="202">
        <f>Permilagens!H11</f>
        <v>0</v>
      </c>
      <c r="I11" s="203">
        <f>Permilagens!I11</f>
        <v>0</v>
      </c>
      <c r="J11" s="377">
        <f>Permilagens!J11</f>
        <v>0</v>
      </c>
      <c r="K11" s="378"/>
      <c r="L11" s="204">
        <f>Permilagens!L11</f>
        <v>0</v>
      </c>
      <c r="M11" s="204">
        <f>Permilagens!M11</f>
        <v>0</v>
      </c>
      <c r="N11" s="6">
        <f>Permilagens!N11</f>
        <v>0</v>
      </c>
      <c r="O11" s="205" t="str">
        <f>Permilagens!S11</f>
        <v>.</v>
      </c>
      <c r="P11" s="23"/>
    </row>
    <row r="12" spans="1:16" ht="15" customHeight="1" x14ac:dyDescent="0.2">
      <c r="A12" s="1">
        <v>2</v>
      </c>
      <c r="B12" s="206" t="str">
        <f>Permilagens!B12</f>
        <v>B</v>
      </c>
      <c r="C12" s="206">
        <f>Permilagens!C12</f>
        <v>0</v>
      </c>
      <c r="D12" s="207">
        <f>Permilagens!D12</f>
        <v>0</v>
      </c>
      <c r="E12" s="126">
        <f>Permilagens!E12</f>
        <v>0</v>
      </c>
      <c r="F12" s="376" t="str">
        <f>Permilagens!F12</f>
        <v>Não Aderiu ao Seguro</v>
      </c>
      <c r="G12" s="376"/>
      <c r="H12" s="208">
        <f>Permilagens!H12</f>
        <v>0</v>
      </c>
      <c r="I12" s="203">
        <f>Permilagens!I12</f>
        <v>0</v>
      </c>
      <c r="J12" s="377">
        <f>Permilagens!J12</f>
        <v>0</v>
      </c>
      <c r="K12" s="378"/>
      <c r="L12" s="204">
        <f>Permilagens!L12</f>
        <v>0</v>
      </c>
      <c r="M12" s="204">
        <f>Permilagens!M12</f>
        <v>0</v>
      </c>
      <c r="N12" s="6">
        <f>Permilagens!N12</f>
        <v>0</v>
      </c>
      <c r="O12" s="205" t="str">
        <f>Permilagens!S12</f>
        <v>.</v>
      </c>
      <c r="P12" s="23"/>
    </row>
    <row r="13" spans="1:16" ht="15" customHeight="1" x14ac:dyDescent="0.2">
      <c r="A13" s="1">
        <v>3</v>
      </c>
      <c r="B13" s="206" t="str">
        <f>Permilagens!B13</f>
        <v>C</v>
      </c>
      <c r="C13" s="206">
        <f>Permilagens!C13</f>
        <v>0</v>
      </c>
      <c r="D13" s="207">
        <f>Permilagens!D13</f>
        <v>0</v>
      </c>
      <c r="E13" s="126">
        <f>Permilagens!E13</f>
        <v>0</v>
      </c>
      <c r="F13" s="376" t="str">
        <f>Permilagens!F13</f>
        <v>Não Aderiu ao Seguro</v>
      </c>
      <c r="G13" s="376"/>
      <c r="H13" s="208">
        <f>Permilagens!H13</f>
        <v>0</v>
      </c>
      <c r="I13" s="203">
        <f>Permilagens!I13</f>
        <v>0</v>
      </c>
      <c r="J13" s="377">
        <f>Permilagens!J13</f>
        <v>0</v>
      </c>
      <c r="K13" s="378"/>
      <c r="L13" s="204">
        <f>Permilagens!L13</f>
        <v>0</v>
      </c>
      <c r="M13" s="204">
        <f>Permilagens!M13</f>
        <v>0</v>
      </c>
      <c r="N13" s="6">
        <f>Permilagens!N13</f>
        <v>0</v>
      </c>
      <c r="O13" s="205" t="str">
        <f>Permilagens!S13</f>
        <v>.</v>
      </c>
      <c r="P13" s="23"/>
    </row>
    <row r="14" spans="1:16" ht="15" customHeight="1" x14ac:dyDescent="0.2">
      <c r="A14" s="1">
        <v>4</v>
      </c>
      <c r="B14" s="206" t="str">
        <f>Permilagens!B14</f>
        <v>D</v>
      </c>
      <c r="C14" s="206">
        <f>Permilagens!C14</f>
        <v>0</v>
      </c>
      <c r="D14" s="207">
        <f>Permilagens!D14</f>
        <v>0</v>
      </c>
      <c r="E14" s="126">
        <f>Permilagens!E14</f>
        <v>0</v>
      </c>
      <c r="F14" s="376" t="str">
        <f>Permilagens!F14</f>
        <v>Não Aderiu ao Seguro</v>
      </c>
      <c r="G14" s="376"/>
      <c r="H14" s="208">
        <f>Permilagens!H14</f>
        <v>0</v>
      </c>
      <c r="I14" s="203">
        <f>Permilagens!I14</f>
        <v>0</v>
      </c>
      <c r="J14" s="377">
        <f>Permilagens!J14</f>
        <v>0</v>
      </c>
      <c r="K14" s="378"/>
      <c r="L14" s="204">
        <f>Permilagens!L14</f>
        <v>0</v>
      </c>
      <c r="M14" s="204">
        <f>Permilagens!M14</f>
        <v>0</v>
      </c>
      <c r="N14" s="6">
        <f>Permilagens!N14</f>
        <v>0</v>
      </c>
      <c r="O14" s="205" t="str">
        <f>Permilagens!S14</f>
        <v>.</v>
      </c>
      <c r="P14" s="23"/>
    </row>
    <row r="15" spans="1:16" ht="15" customHeight="1" x14ac:dyDescent="0.2">
      <c r="A15" s="1">
        <v>5</v>
      </c>
      <c r="B15" s="206" t="str">
        <f>Permilagens!B15</f>
        <v>E</v>
      </c>
      <c r="C15" s="206">
        <f>Permilagens!C15</f>
        <v>0</v>
      </c>
      <c r="D15" s="207">
        <f>Permilagens!D15</f>
        <v>0</v>
      </c>
      <c r="E15" s="126">
        <f>Permilagens!E15</f>
        <v>0</v>
      </c>
      <c r="F15" s="376" t="str">
        <f>Permilagens!F15</f>
        <v>Não Aderiu ao Seguro</v>
      </c>
      <c r="G15" s="376"/>
      <c r="H15" s="208">
        <f>Permilagens!H15</f>
        <v>0</v>
      </c>
      <c r="I15" s="203">
        <f>Permilagens!I15</f>
        <v>0</v>
      </c>
      <c r="J15" s="377">
        <f>Permilagens!J15</f>
        <v>0</v>
      </c>
      <c r="K15" s="378"/>
      <c r="L15" s="204">
        <f>Permilagens!L15</f>
        <v>0</v>
      </c>
      <c r="M15" s="204">
        <f>Permilagens!M15</f>
        <v>0</v>
      </c>
      <c r="N15" s="6">
        <f>Permilagens!N15</f>
        <v>0</v>
      </c>
      <c r="O15" s="205" t="str">
        <f>Permilagens!S15</f>
        <v>.</v>
      </c>
      <c r="P15" s="23"/>
    </row>
    <row r="16" spans="1:16" ht="15" customHeight="1" x14ac:dyDescent="0.2">
      <c r="A16" s="1">
        <v>6</v>
      </c>
      <c r="B16" s="206" t="str">
        <f>Permilagens!B16</f>
        <v>F</v>
      </c>
      <c r="C16" s="206">
        <f>Permilagens!C16</f>
        <v>0</v>
      </c>
      <c r="D16" s="207">
        <f>Permilagens!D16</f>
        <v>0</v>
      </c>
      <c r="E16" s="126">
        <f>Permilagens!E16</f>
        <v>0</v>
      </c>
      <c r="F16" s="376" t="str">
        <f>Permilagens!F16</f>
        <v>Não Aderiu ao Seguro</v>
      </c>
      <c r="G16" s="376"/>
      <c r="H16" s="208">
        <f>Permilagens!H16</f>
        <v>0</v>
      </c>
      <c r="I16" s="203">
        <f>Permilagens!I16</f>
        <v>0</v>
      </c>
      <c r="J16" s="377">
        <f>Permilagens!J16</f>
        <v>0</v>
      </c>
      <c r="K16" s="378"/>
      <c r="L16" s="204">
        <f>Permilagens!L16</f>
        <v>0</v>
      </c>
      <c r="M16" s="204">
        <f>Permilagens!M16</f>
        <v>0</v>
      </c>
      <c r="N16" s="6">
        <f>Permilagens!N16</f>
        <v>0</v>
      </c>
      <c r="O16" s="205" t="str">
        <f>Permilagens!S16</f>
        <v>.</v>
      </c>
      <c r="P16" s="23"/>
    </row>
    <row r="17" spans="1:16" ht="15.6" customHeight="1" x14ac:dyDescent="0.2">
      <c r="A17" s="1">
        <v>7</v>
      </c>
      <c r="B17" s="206" t="str">
        <f>Permilagens!B17</f>
        <v>G</v>
      </c>
      <c r="C17" s="206">
        <f>Permilagens!C17</f>
        <v>0</v>
      </c>
      <c r="D17" s="207">
        <f>Permilagens!D17</f>
        <v>0</v>
      </c>
      <c r="E17" s="126">
        <f>Permilagens!E17</f>
        <v>0</v>
      </c>
      <c r="F17" s="376" t="str">
        <f>Permilagens!F17</f>
        <v>Não Aderiu ao Seguro</v>
      </c>
      <c r="G17" s="376"/>
      <c r="H17" s="208">
        <f>Permilagens!H17</f>
        <v>0</v>
      </c>
      <c r="I17" s="203">
        <f>Permilagens!I17</f>
        <v>0</v>
      </c>
      <c r="J17" s="377">
        <f>Permilagens!J17</f>
        <v>0</v>
      </c>
      <c r="K17" s="378"/>
      <c r="L17" s="204">
        <f>Permilagens!L17</f>
        <v>0</v>
      </c>
      <c r="M17" s="204">
        <f>Permilagens!M17</f>
        <v>0</v>
      </c>
      <c r="N17" s="6">
        <f>Permilagens!N17</f>
        <v>0</v>
      </c>
      <c r="O17" s="205" t="str">
        <f>Permilagens!S17</f>
        <v>.</v>
      </c>
      <c r="P17" s="23"/>
    </row>
    <row r="18" spans="1:16" ht="16.5" customHeight="1" x14ac:dyDescent="0.2">
      <c r="A18" s="1">
        <v>8</v>
      </c>
      <c r="B18" s="206" t="str">
        <f>Permilagens!B18</f>
        <v>H</v>
      </c>
      <c r="C18" s="206">
        <f>Permilagens!C18</f>
        <v>0</v>
      </c>
      <c r="D18" s="207">
        <f>Permilagens!D18</f>
        <v>0</v>
      </c>
      <c r="E18" s="126">
        <f>Permilagens!E18</f>
        <v>0</v>
      </c>
      <c r="F18" s="376" t="str">
        <f>Permilagens!F18</f>
        <v>Não Aderiu ao Seguro</v>
      </c>
      <c r="G18" s="376"/>
      <c r="H18" s="208">
        <f>Permilagens!H18</f>
        <v>0</v>
      </c>
      <c r="I18" s="203">
        <f>Permilagens!I18</f>
        <v>0</v>
      </c>
      <c r="J18" s="377">
        <f>Permilagens!J18</f>
        <v>0</v>
      </c>
      <c r="K18" s="378"/>
      <c r="L18" s="204">
        <f>Permilagens!L18</f>
        <v>0</v>
      </c>
      <c r="M18" s="204">
        <f>Permilagens!M18</f>
        <v>0</v>
      </c>
      <c r="N18" s="6">
        <f>Permilagens!N18</f>
        <v>0</v>
      </c>
      <c r="O18" s="205" t="str">
        <f>Permilagens!S18</f>
        <v>.</v>
      </c>
      <c r="P18" s="23"/>
    </row>
    <row r="19" spans="1:16" ht="15.75" customHeight="1" x14ac:dyDescent="0.2">
      <c r="A19" s="1">
        <v>9</v>
      </c>
      <c r="B19" s="206" t="str">
        <f>Permilagens!B19</f>
        <v>I</v>
      </c>
      <c r="C19" s="206">
        <f>Permilagens!C19</f>
        <v>0</v>
      </c>
      <c r="D19" s="207">
        <f>Permilagens!D19</f>
        <v>0</v>
      </c>
      <c r="E19" s="126">
        <f>Permilagens!E19</f>
        <v>0</v>
      </c>
      <c r="F19" s="376" t="str">
        <f>Permilagens!F19</f>
        <v>Não Aderiu ao Seguro</v>
      </c>
      <c r="G19" s="376"/>
      <c r="H19" s="208">
        <f>Permilagens!H19</f>
        <v>0</v>
      </c>
      <c r="I19" s="203">
        <f>Permilagens!I19</f>
        <v>0</v>
      </c>
      <c r="J19" s="377">
        <f>Permilagens!J19</f>
        <v>0</v>
      </c>
      <c r="K19" s="378"/>
      <c r="L19" s="204">
        <f>Permilagens!L19</f>
        <v>0</v>
      </c>
      <c r="M19" s="204">
        <f>Permilagens!M19</f>
        <v>0</v>
      </c>
      <c r="N19" s="6">
        <f>Permilagens!N19</f>
        <v>0</v>
      </c>
      <c r="O19" s="205" t="str">
        <f>Permilagens!S19</f>
        <v>.</v>
      </c>
      <c r="P19" s="23"/>
    </row>
    <row r="20" spans="1:16" ht="16.5" customHeight="1" x14ac:dyDescent="0.2">
      <c r="A20" s="1">
        <v>10</v>
      </c>
      <c r="B20" s="206" t="str">
        <f>Permilagens!B20</f>
        <v>J</v>
      </c>
      <c r="C20" s="206">
        <f>Permilagens!C20</f>
        <v>0</v>
      </c>
      <c r="D20" s="207">
        <f>Permilagens!D20</f>
        <v>0</v>
      </c>
      <c r="E20" s="126">
        <f>Permilagens!E20</f>
        <v>0</v>
      </c>
      <c r="F20" s="376" t="str">
        <f>Permilagens!F20</f>
        <v>Não Aderiu ao Seguro</v>
      </c>
      <c r="G20" s="376"/>
      <c r="H20" s="208">
        <f>Permilagens!H20</f>
        <v>0</v>
      </c>
      <c r="I20" s="203">
        <f>Permilagens!I20</f>
        <v>0</v>
      </c>
      <c r="J20" s="377">
        <f>Permilagens!J20</f>
        <v>0</v>
      </c>
      <c r="K20" s="378"/>
      <c r="L20" s="204">
        <f>Permilagens!L20</f>
        <v>0</v>
      </c>
      <c r="M20" s="204">
        <f>Permilagens!M20</f>
        <v>0</v>
      </c>
      <c r="N20" s="6">
        <f>Permilagens!N20</f>
        <v>0</v>
      </c>
      <c r="O20" s="205" t="str">
        <f>Permilagens!S20</f>
        <v>.</v>
      </c>
      <c r="P20" s="23"/>
    </row>
    <row r="21" spans="1:16" ht="15.75" customHeight="1" x14ac:dyDescent="0.2">
      <c r="A21" s="1">
        <v>11</v>
      </c>
      <c r="B21" s="206" t="str">
        <f>Permilagens!B21</f>
        <v>L</v>
      </c>
      <c r="C21" s="206">
        <f>Permilagens!C21</f>
        <v>0</v>
      </c>
      <c r="D21" s="207">
        <f>Permilagens!D21</f>
        <v>0</v>
      </c>
      <c r="E21" s="126">
        <f>Permilagens!E21</f>
        <v>0</v>
      </c>
      <c r="F21" s="376" t="str">
        <f>Permilagens!F21</f>
        <v>Não Aderiu ao Seguro</v>
      </c>
      <c r="G21" s="376"/>
      <c r="H21" s="208">
        <f>Permilagens!H21</f>
        <v>0</v>
      </c>
      <c r="I21" s="203">
        <f>Permilagens!I21</f>
        <v>0</v>
      </c>
      <c r="J21" s="377">
        <f>Permilagens!J21</f>
        <v>0</v>
      </c>
      <c r="K21" s="378"/>
      <c r="L21" s="204">
        <f>Permilagens!L21</f>
        <v>0</v>
      </c>
      <c r="M21" s="204">
        <f>Permilagens!M21</f>
        <v>0</v>
      </c>
      <c r="N21" s="6">
        <f>Permilagens!N21</f>
        <v>0</v>
      </c>
      <c r="O21" s="205" t="str">
        <f>Permilagens!S21</f>
        <v>.</v>
      </c>
      <c r="P21" s="23"/>
    </row>
    <row r="22" spans="1:16" ht="16.5" customHeight="1" x14ac:dyDescent="0.2">
      <c r="A22" s="1">
        <v>12</v>
      </c>
      <c r="B22" s="206" t="str">
        <f>Permilagens!B22</f>
        <v>M</v>
      </c>
      <c r="C22" s="206">
        <f>Permilagens!C22</f>
        <v>0</v>
      </c>
      <c r="D22" s="207">
        <f>Permilagens!D22</f>
        <v>0</v>
      </c>
      <c r="E22" s="126">
        <f>Permilagens!E22</f>
        <v>0</v>
      </c>
      <c r="F22" s="376" t="str">
        <f>Permilagens!F22</f>
        <v>Não Aderiu ao Seguro</v>
      </c>
      <c r="G22" s="376"/>
      <c r="H22" s="208">
        <f>Permilagens!H22</f>
        <v>0</v>
      </c>
      <c r="I22" s="203">
        <f>Permilagens!I22</f>
        <v>0</v>
      </c>
      <c r="J22" s="377">
        <f>Permilagens!J22</f>
        <v>0</v>
      </c>
      <c r="K22" s="378"/>
      <c r="L22" s="204">
        <f>Permilagens!L22</f>
        <v>0</v>
      </c>
      <c r="M22" s="204">
        <f>Permilagens!M22</f>
        <v>0</v>
      </c>
      <c r="N22" s="6">
        <f>Permilagens!N22</f>
        <v>0</v>
      </c>
      <c r="O22" s="205" t="str">
        <f>Permilagens!S22</f>
        <v>.</v>
      </c>
      <c r="P22" s="23"/>
    </row>
    <row r="23" spans="1:16" ht="16.5" customHeight="1" x14ac:dyDescent="0.2">
      <c r="A23" s="1">
        <v>13</v>
      </c>
      <c r="B23" s="206" t="str">
        <f>Permilagens!B23</f>
        <v>N</v>
      </c>
      <c r="C23" s="206">
        <f>Permilagens!C23</f>
        <v>0</v>
      </c>
      <c r="D23" s="207">
        <f>Permilagens!D23</f>
        <v>0</v>
      </c>
      <c r="E23" s="126">
        <f>Permilagens!E23</f>
        <v>0</v>
      </c>
      <c r="F23" s="376" t="str">
        <f>Permilagens!F23</f>
        <v>Não Aderiu ao Seguro</v>
      </c>
      <c r="G23" s="376"/>
      <c r="H23" s="208">
        <f>Permilagens!H23</f>
        <v>0</v>
      </c>
      <c r="I23" s="203">
        <f>Permilagens!I23</f>
        <v>0</v>
      </c>
      <c r="J23" s="377">
        <f>Permilagens!J23</f>
        <v>0</v>
      </c>
      <c r="K23" s="378"/>
      <c r="L23" s="204">
        <f>Permilagens!L23</f>
        <v>0</v>
      </c>
      <c r="M23" s="204">
        <f>Permilagens!M23</f>
        <v>0</v>
      </c>
      <c r="N23" s="6">
        <f>Permilagens!N23</f>
        <v>0</v>
      </c>
      <c r="O23" s="205" t="str">
        <f>Permilagens!S23</f>
        <v>.</v>
      </c>
      <c r="P23" s="23"/>
    </row>
    <row r="24" spans="1:16" ht="16.5" customHeight="1" x14ac:dyDescent="0.2">
      <c r="A24" s="1">
        <v>14</v>
      </c>
      <c r="B24" s="206" t="str">
        <f>Permilagens!B24</f>
        <v>O</v>
      </c>
      <c r="C24" s="206">
        <f>Permilagens!C24</f>
        <v>0</v>
      </c>
      <c r="D24" s="207">
        <f>Permilagens!D24</f>
        <v>0</v>
      </c>
      <c r="E24" s="126">
        <f>Permilagens!E24</f>
        <v>0</v>
      </c>
      <c r="F24" s="376" t="str">
        <f>Permilagens!F24</f>
        <v>Não Aderiu ao Seguro</v>
      </c>
      <c r="G24" s="376"/>
      <c r="H24" s="208">
        <f>Permilagens!H24</f>
        <v>0</v>
      </c>
      <c r="I24" s="203">
        <f>Permilagens!I24</f>
        <v>0</v>
      </c>
      <c r="J24" s="377">
        <f>Permilagens!J24</f>
        <v>0</v>
      </c>
      <c r="K24" s="378"/>
      <c r="L24" s="204">
        <f>Permilagens!L24</f>
        <v>0</v>
      </c>
      <c r="M24" s="204">
        <f>Permilagens!M24</f>
        <v>0</v>
      </c>
      <c r="N24" s="6">
        <f>Permilagens!N24</f>
        <v>0</v>
      </c>
      <c r="O24" s="205" t="str">
        <f>Permilagens!S24</f>
        <v>.</v>
      </c>
      <c r="P24" s="23"/>
    </row>
    <row r="25" spans="1:16" ht="15.75" customHeight="1" x14ac:dyDescent="0.2">
      <c r="A25" s="1">
        <v>15</v>
      </c>
      <c r="B25" s="206" t="str">
        <f>Permilagens!B25</f>
        <v>P</v>
      </c>
      <c r="C25" s="206">
        <f>Permilagens!C25</f>
        <v>0</v>
      </c>
      <c r="D25" s="207">
        <f>Permilagens!D25</f>
        <v>0</v>
      </c>
      <c r="E25" s="126">
        <f>Permilagens!E25</f>
        <v>0</v>
      </c>
      <c r="F25" s="376" t="str">
        <f>Permilagens!F25</f>
        <v>Não Aderiu ao Seguro</v>
      </c>
      <c r="G25" s="376"/>
      <c r="H25" s="208">
        <f>Permilagens!H25</f>
        <v>0</v>
      </c>
      <c r="I25" s="203">
        <f>Permilagens!I25</f>
        <v>0</v>
      </c>
      <c r="J25" s="377">
        <f>Permilagens!J25</f>
        <v>0</v>
      </c>
      <c r="K25" s="378"/>
      <c r="L25" s="204">
        <f>Permilagens!L25</f>
        <v>0</v>
      </c>
      <c r="M25" s="204">
        <f>Permilagens!M25</f>
        <v>0</v>
      </c>
      <c r="N25" s="6">
        <f>Permilagens!N25</f>
        <v>0</v>
      </c>
      <c r="O25" s="205" t="str">
        <f>Permilagens!S25</f>
        <v>.</v>
      </c>
      <c r="P25" s="23"/>
    </row>
    <row r="26" spans="1:16" ht="15" customHeight="1" x14ac:dyDescent="0.2">
      <c r="A26" s="1">
        <v>16</v>
      </c>
      <c r="B26" s="206" t="str">
        <f>Permilagens!B26</f>
        <v>Q</v>
      </c>
      <c r="C26" s="206">
        <f>Permilagens!C26</f>
        <v>0</v>
      </c>
      <c r="D26" s="207">
        <f>Permilagens!D26</f>
        <v>0</v>
      </c>
      <c r="E26" s="126">
        <f>Permilagens!E26</f>
        <v>0</v>
      </c>
      <c r="F26" s="376" t="str">
        <f>Permilagens!F26</f>
        <v>Não Aderiu ao Seguro</v>
      </c>
      <c r="G26" s="376"/>
      <c r="H26" s="208">
        <f>Permilagens!H26</f>
        <v>0</v>
      </c>
      <c r="I26" s="203">
        <f>Permilagens!I26</f>
        <v>0</v>
      </c>
      <c r="J26" s="377">
        <f>Permilagens!J26</f>
        <v>0</v>
      </c>
      <c r="K26" s="378"/>
      <c r="L26" s="204">
        <f>Permilagens!L26</f>
        <v>0</v>
      </c>
      <c r="M26" s="204">
        <f>Permilagens!M26</f>
        <v>0</v>
      </c>
      <c r="N26" s="6">
        <f>Permilagens!N26</f>
        <v>0</v>
      </c>
      <c r="O26" s="205" t="str">
        <f>Permilagens!S26</f>
        <v>.</v>
      </c>
      <c r="P26" s="23"/>
    </row>
    <row r="27" spans="1:16" ht="15.75" x14ac:dyDescent="0.2">
      <c r="A27" s="1">
        <v>17</v>
      </c>
      <c r="B27" s="206" t="str">
        <f>Permilagens!B27</f>
        <v>R</v>
      </c>
      <c r="C27" s="206">
        <f>Permilagens!C27</f>
        <v>0</v>
      </c>
      <c r="D27" s="209">
        <f>Permilagens!D27</f>
        <v>0</v>
      </c>
      <c r="E27" s="126">
        <f>Permilagens!E27</f>
        <v>0</v>
      </c>
      <c r="F27" s="376" t="str">
        <f>Permilagens!F27</f>
        <v>Não Aderiu ao Seguro</v>
      </c>
      <c r="G27" s="376"/>
      <c r="H27" s="208">
        <f>Permilagens!H27</f>
        <v>0</v>
      </c>
      <c r="I27" s="203">
        <f>Permilagens!I27</f>
        <v>0</v>
      </c>
      <c r="J27" s="377">
        <f>Permilagens!J27</f>
        <v>0</v>
      </c>
      <c r="K27" s="378"/>
      <c r="L27" s="204">
        <f>Permilagens!L27</f>
        <v>0</v>
      </c>
      <c r="M27" s="204">
        <f>Permilagens!M27</f>
        <v>0</v>
      </c>
      <c r="N27" s="6">
        <f>Permilagens!N27</f>
        <v>0</v>
      </c>
      <c r="O27" s="205" t="str">
        <f>Permilagens!S27</f>
        <v>.</v>
      </c>
      <c r="P27" s="23"/>
    </row>
    <row r="28" spans="1:16" ht="16.5" customHeight="1" x14ac:dyDescent="0.2">
      <c r="A28" s="1">
        <v>18</v>
      </c>
      <c r="B28" s="206" t="str">
        <f>Permilagens!B28</f>
        <v>S</v>
      </c>
      <c r="C28" s="206">
        <f>Permilagens!C28</f>
        <v>0</v>
      </c>
      <c r="D28" s="209">
        <f>Permilagens!D28</f>
        <v>0</v>
      </c>
      <c r="E28" s="126">
        <f>Permilagens!E28</f>
        <v>0</v>
      </c>
      <c r="F28" s="376" t="str">
        <f>Permilagens!F28</f>
        <v>Não Aderiu ao Seguro</v>
      </c>
      <c r="G28" s="376"/>
      <c r="H28" s="208">
        <f>Permilagens!H28</f>
        <v>0</v>
      </c>
      <c r="I28" s="203">
        <f>Permilagens!I28</f>
        <v>0</v>
      </c>
      <c r="J28" s="377">
        <f>Permilagens!J28</f>
        <v>0</v>
      </c>
      <c r="K28" s="378"/>
      <c r="L28" s="204">
        <f>Permilagens!L28</f>
        <v>0</v>
      </c>
      <c r="M28" s="204">
        <f>Permilagens!M28</f>
        <v>0</v>
      </c>
      <c r="N28" s="6">
        <f>Permilagens!N28</f>
        <v>0</v>
      </c>
      <c r="O28" s="205" t="str">
        <f>Permilagens!S28</f>
        <v>.</v>
      </c>
      <c r="P28" s="23"/>
    </row>
    <row r="29" spans="1:16" ht="15.75" customHeight="1" x14ac:dyDescent="0.2">
      <c r="A29" s="1">
        <v>19</v>
      </c>
      <c r="B29" s="206" t="str">
        <f>Permilagens!B29</f>
        <v>T</v>
      </c>
      <c r="C29" s="206">
        <f>Permilagens!C29</f>
        <v>0</v>
      </c>
      <c r="D29" s="209">
        <f>Permilagens!D29</f>
        <v>0</v>
      </c>
      <c r="E29" s="126">
        <f>Permilagens!E29</f>
        <v>0</v>
      </c>
      <c r="F29" s="376" t="str">
        <f>Permilagens!F29</f>
        <v>Não Aderiu ao Seguro</v>
      </c>
      <c r="G29" s="376"/>
      <c r="H29" s="208">
        <f>Permilagens!H29</f>
        <v>0</v>
      </c>
      <c r="I29" s="203">
        <f>Permilagens!I29</f>
        <v>0</v>
      </c>
      <c r="J29" s="377">
        <f>Permilagens!J29</f>
        <v>0</v>
      </c>
      <c r="K29" s="378"/>
      <c r="L29" s="204">
        <f>Permilagens!L29</f>
        <v>0</v>
      </c>
      <c r="M29" s="204">
        <f>Permilagens!M29</f>
        <v>0</v>
      </c>
      <c r="N29" s="6">
        <f>Permilagens!N29</f>
        <v>0</v>
      </c>
      <c r="O29" s="205" t="str">
        <f>Permilagens!S29</f>
        <v>.</v>
      </c>
      <c r="P29" s="23"/>
    </row>
    <row r="30" spans="1:16" ht="15.75" customHeight="1" x14ac:dyDescent="0.2">
      <c r="A30" s="1">
        <v>20</v>
      </c>
      <c r="B30" s="206" t="str">
        <f>Permilagens!B30</f>
        <v>U</v>
      </c>
      <c r="C30" s="206">
        <f>Permilagens!C30</f>
        <v>0</v>
      </c>
      <c r="D30" s="209">
        <f>Permilagens!D30</f>
        <v>0</v>
      </c>
      <c r="E30" s="126">
        <f>Permilagens!E30</f>
        <v>0</v>
      </c>
      <c r="F30" s="376" t="str">
        <f>Permilagens!F30</f>
        <v>Não Aderiu ao Seguro</v>
      </c>
      <c r="G30" s="376"/>
      <c r="H30" s="208">
        <f>Permilagens!H30</f>
        <v>0</v>
      </c>
      <c r="I30" s="203">
        <f>Permilagens!I30</f>
        <v>0</v>
      </c>
      <c r="J30" s="377">
        <f>Permilagens!J30</f>
        <v>0</v>
      </c>
      <c r="K30" s="378"/>
      <c r="L30" s="204">
        <f>Permilagens!L30</f>
        <v>0</v>
      </c>
      <c r="M30" s="204">
        <f>Permilagens!M30</f>
        <v>0</v>
      </c>
      <c r="N30" s="6">
        <f>Permilagens!N30</f>
        <v>0</v>
      </c>
      <c r="O30" s="205" t="str">
        <f>Permilagens!S30</f>
        <v>.</v>
      </c>
      <c r="P30" s="23"/>
    </row>
    <row r="31" spans="1:16" ht="15.75" customHeight="1" x14ac:dyDescent="0.2">
      <c r="A31" s="1">
        <v>21</v>
      </c>
      <c r="B31" s="206" t="str">
        <f>Permilagens!B31</f>
        <v>V</v>
      </c>
      <c r="C31" s="206">
        <f>Permilagens!C31</f>
        <v>0</v>
      </c>
      <c r="D31" s="209">
        <f>Permilagens!D31</f>
        <v>0</v>
      </c>
      <c r="E31" s="126">
        <f>Permilagens!E31</f>
        <v>0</v>
      </c>
      <c r="F31" s="376" t="str">
        <f>Permilagens!F31</f>
        <v>Não Aderiu ao Seguro</v>
      </c>
      <c r="G31" s="376"/>
      <c r="H31" s="208">
        <f>Permilagens!H31</f>
        <v>0</v>
      </c>
      <c r="I31" s="203">
        <f>Permilagens!I31</f>
        <v>0</v>
      </c>
      <c r="J31" s="377">
        <f>Permilagens!J31</f>
        <v>0</v>
      </c>
      <c r="K31" s="378"/>
      <c r="L31" s="204">
        <f>Permilagens!L31</f>
        <v>0</v>
      </c>
      <c r="M31" s="204">
        <f>Permilagens!M31</f>
        <v>0</v>
      </c>
      <c r="N31" s="6">
        <f>Permilagens!N31</f>
        <v>0</v>
      </c>
      <c r="O31" s="205" t="str">
        <f>Permilagens!S31</f>
        <v>.</v>
      </c>
      <c r="P31" s="23"/>
    </row>
    <row r="32" spans="1:16" ht="15.75" customHeight="1" x14ac:dyDescent="0.2">
      <c r="A32" s="1">
        <v>22</v>
      </c>
      <c r="B32" s="206" t="str">
        <f>Permilagens!B32</f>
        <v>X</v>
      </c>
      <c r="C32" s="206">
        <f>Permilagens!C32</f>
        <v>0</v>
      </c>
      <c r="D32" s="209">
        <f>Permilagens!D32</f>
        <v>0</v>
      </c>
      <c r="E32" s="126">
        <f>Permilagens!E32</f>
        <v>0</v>
      </c>
      <c r="F32" s="376" t="str">
        <f>Permilagens!F32</f>
        <v>Não Aderiu ao Seguro</v>
      </c>
      <c r="G32" s="376"/>
      <c r="H32" s="208">
        <f>Permilagens!H32</f>
        <v>0</v>
      </c>
      <c r="I32" s="203">
        <f>Permilagens!I32</f>
        <v>0</v>
      </c>
      <c r="J32" s="377">
        <f>Permilagens!J32</f>
        <v>0</v>
      </c>
      <c r="K32" s="378"/>
      <c r="L32" s="204">
        <f>Permilagens!L32</f>
        <v>0</v>
      </c>
      <c r="M32" s="204">
        <f>Permilagens!M32</f>
        <v>0</v>
      </c>
      <c r="N32" s="6">
        <f>Permilagens!N32</f>
        <v>0</v>
      </c>
      <c r="O32" s="205" t="str">
        <f>Permilagens!S32</f>
        <v>.</v>
      </c>
      <c r="P32" s="23"/>
    </row>
    <row r="33" spans="1:16" ht="15.75" customHeight="1" x14ac:dyDescent="0.2">
      <c r="A33" s="1">
        <v>23</v>
      </c>
      <c r="B33" s="206" t="str">
        <f>Permilagens!B33</f>
        <v>Z</v>
      </c>
      <c r="C33" s="206">
        <f>Permilagens!C33</f>
        <v>0</v>
      </c>
      <c r="D33" s="209">
        <f>Permilagens!D33</f>
        <v>0</v>
      </c>
      <c r="E33" s="126">
        <f>Permilagens!E33</f>
        <v>0</v>
      </c>
      <c r="F33" s="376" t="str">
        <f>Permilagens!F33</f>
        <v>Não Aderiu ao Seguro</v>
      </c>
      <c r="G33" s="376"/>
      <c r="H33" s="208">
        <f>Permilagens!H33</f>
        <v>0</v>
      </c>
      <c r="I33" s="203">
        <f>Permilagens!I33</f>
        <v>0</v>
      </c>
      <c r="J33" s="377">
        <f>Permilagens!J33</f>
        <v>0</v>
      </c>
      <c r="K33" s="378"/>
      <c r="L33" s="204">
        <f>Permilagens!L33</f>
        <v>0</v>
      </c>
      <c r="M33" s="204">
        <f>Permilagens!M33</f>
        <v>0</v>
      </c>
      <c r="N33" s="6">
        <f>Permilagens!N33</f>
        <v>0</v>
      </c>
      <c r="O33" s="205" t="str">
        <f>Permilagens!S33</f>
        <v>.</v>
      </c>
      <c r="P33" s="23"/>
    </row>
    <row r="34" spans="1:16" ht="15.75" customHeight="1" x14ac:dyDescent="0.2">
      <c r="A34" s="1">
        <v>24</v>
      </c>
      <c r="B34" s="206" t="str">
        <f>Permilagens!B34</f>
        <v>AA</v>
      </c>
      <c r="C34" s="206">
        <f>Permilagens!C34</f>
        <v>0</v>
      </c>
      <c r="D34" s="209">
        <f>Permilagens!D34</f>
        <v>0</v>
      </c>
      <c r="E34" s="126">
        <f>Permilagens!E34</f>
        <v>0</v>
      </c>
      <c r="F34" s="376" t="str">
        <f>Permilagens!F34</f>
        <v>Não Aderiu ao Seguro</v>
      </c>
      <c r="G34" s="376"/>
      <c r="H34" s="208">
        <f>Permilagens!H34</f>
        <v>0</v>
      </c>
      <c r="I34" s="203">
        <f>Permilagens!I34</f>
        <v>0</v>
      </c>
      <c r="J34" s="377">
        <f>Permilagens!J34</f>
        <v>0</v>
      </c>
      <c r="K34" s="378"/>
      <c r="L34" s="204">
        <f>Permilagens!L34</f>
        <v>0</v>
      </c>
      <c r="M34" s="204">
        <f>Permilagens!M34</f>
        <v>0</v>
      </c>
      <c r="N34" s="6">
        <f>Permilagens!N34</f>
        <v>0</v>
      </c>
      <c r="O34" s="205" t="str">
        <f>Permilagens!S34</f>
        <v>.</v>
      </c>
      <c r="P34" s="23"/>
    </row>
    <row r="35" spans="1:16" ht="15.75" customHeight="1" x14ac:dyDescent="0.2">
      <c r="A35" s="1">
        <v>25</v>
      </c>
      <c r="B35" s="206" t="str">
        <f>Permilagens!B35</f>
        <v>AB</v>
      </c>
      <c r="C35" s="206">
        <f>Permilagens!C35</f>
        <v>0</v>
      </c>
      <c r="D35" s="209">
        <f>Permilagens!D35</f>
        <v>0</v>
      </c>
      <c r="E35" s="126">
        <f>Permilagens!E35</f>
        <v>0</v>
      </c>
      <c r="F35" s="376" t="str">
        <f>Permilagens!F35</f>
        <v>Não Aderiu ao Seguro</v>
      </c>
      <c r="G35" s="376"/>
      <c r="H35" s="208">
        <f>Permilagens!H35</f>
        <v>0</v>
      </c>
      <c r="I35" s="203">
        <f>Permilagens!I35</f>
        <v>0</v>
      </c>
      <c r="J35" s="377">
        <f>Permilagens!J35</f>
        <v>0</v>
      </c>
      <c r="K35" s="378"/>
      <c r="L35" s="204">
        <f>Permilagens!L35</f>
        <v>0</v>
      </c>
      <c r="M35" s="204">
        <f>Permilagens!M35</f>
        <v>0</v>
      </c>
      <c r="N35" s="6">
        <f>Permilagens!N35</f>
        <v>0</v>
      </c>
      <c r="O35" s="205" t="str">
        <f>Permilagens!S35</f>
        <v>.</v>
      </c>
      <c r="P35" s="23"/>
    </row>
    <row r="36" spans="1:16" ht="15.75" x14ac:dyDescent="0.2">
      <c r="A36" s="1">
        <v>26</v>
      </c>
      <c r="B36" s="206" t="str">
        <f>Permilagens!B36</f>
        <v>AC</v>
      </c>
      <c r="C36" s="206">
        <f>Permilagens!C36</f>
        <v>0</v>
      </c>
      <c r="D36" s="209">
        <f>Permilagens!D36</f>
        <v>0</v>
      </c>
      <c r="E36" s="126">
        <f>Permilagens!E36</f>
        <v>0</v>
      </c>
      <c r="F36" s="376" t="str">
        <f>Permilagens!F36</f>
        <v>Não Aderiu ao Seguro</v>
      </c>
      <c r="G36" s="376"/>
      <c r="H36" s="208">
        <f>Permilagens!H36</f>
        <v>0</v>
      </c>
      <c r="I36" s="203">
        <f>Permilagens!I36</f>
        <v>0</v>
      </c>
      <c r="J36" s="377">
        <f>Permilagens!J36</f>
        <v>0</v>
      </c>
      <c r="K36" s="378"/>
      <c r="L36" s="204">
        <f>Permilagens!L36</f>
        <v>0</v>
      </c>
      <c r="M36" s="204">
        <f>Permilagens!M36</f>
        <v>0</v>
      </c>
      <c r="N36" s="6">
        <f>Permilagens!N36</f>
        <v>0</v>
      </c>
      <c r="O36" s="205" t="str">
        <f>Permilagens!S36</f>
        <v>.</v>
      </c>
      <c r="P36" s="23"/>
    </row>
    <row r="37" spans="1:16" ht="15.75" customHeight="1" x14ac:dyDescent="0.2">
      <c r="A37" s="1">
        <v>27</v>
      </c>
      <c r="B37" s="206" t="str">
        <f>Permilagens!B37</f>
        <v>AD</v>
      </c>
      <c r="C37" s="206">
        <f>Permilagens!C37</f>
        <v>0</v>
      </c>
      <c r="D37" s="209">
        <f>Permilagens!D37</f>
        <v>0</v>
      </c>
      <c r="E37" s="126">
        <f>Permilagens!E37</f>
        <v>0</v>
      </c>
      <c r="F37" s="376" t="str">
        <f>Permilagens!F37</f>
        <v>Não Aderiu ao Seguro</v>
      </c>
      <c r="G37" s="376"/>
      <c r="H37" s="208">
        <f>Permilagens!H37</f>
        <v>0</v>
      </c>
      <c r="I37" s="203">
        <f>Permilagens!I37</f>
        <v>0</v>
      </c>
      <c r="J37" s="377">
        <f>Permilagens!J37</f>
        <v>0</v>
      </c>
      <c r="K37" s="378"/>
      <c r="L37" s="204">
        <f>Permilagens!L37</f>
        <v>0</v>
      </c>
      <c r="M37" s="204">
        <f>Permilagens!M37</f>
        <v>0</v>
      </c>
      <c r="N37" s="6">
        <f>Permilagens!N37</f>
        <v>0</v>
      </c>
      <c r="O37" s="205" t="str">
        <f>Permilagens!S37</f>
        <v>.</v>
      </c>
      <c r="P37" s="23"/>
    </row>
    <row r="38" spans="1:16" ht="15.75" customHeight="1" x14ac:dyDescent="0.2">
      <c r="A38" s="1">
        <v>28</v>
      </c>
      <c r="B38" s="206" t="str">
        <f>Permilagens!B38</f>
        <v>AE</v>
      </c>
      <c r="C38" s="206">
        <f>Permilagens!C38</f>
        <v>0</v>
      </c>
      <c r="D38" s="209">
        <f>Permilagens!D38</f>
        <v>0</v>
      </c>
      <c r="E38" s="126">
        <f>Permilagens!E38</f>
        <v>0</v>
      </c>
      <c r="F38" s="376" t="str">
        <f>Permilagens!F38</f>
        <v>Não Aderiu ao Seguro</v>
      </c>
      <c r="G38" s="376"/>
      <c r="H38" s="208">
        <f>Permilagens!H38</f>
        <v>0</v>
      </c>
      <c r="I38" s="203">
        <f>Permilagens!I38</f>
        <v>0</v>
      </c>
      <c r="J38" s="377">
        <f>Permilagens!J38</f>
        <v>0</v>
      </c>
      <c r="K38" s="378"/>
      <c r="L38" s="204">
        <f>Permilagens!L38</f>
        <v>0</v>
      </c>
      <c r="M38" s="204">
        <f>Permilagens!M38</f>
        <v>0</v>
      </c>
      <c r="N38" s="6">
        <f>Permilagens!N38</f>
        <v>0</v>
      </c>
      <c r="O38" s="205" t="str">
        <f>Permilagens!S38</f>
        <v>.</v>
      </c>
      <c r="P38" s="23"/>
    </row>
    <row r="39" spans="1:16" ht="15.75" customHeight="1" x14ac:dyDescent="0.2">
      <c r="A39" s="1">
        <v>29</v>
      </c>
      <c r="B39" s="206" t="str">
        <f>Permilagens!B39</f>
        <v>AF</v>
      </c>
      <c r="C39" s="206">
        <f>Permilagens!C39</f>
        <v>0</v>
      </c>
      <c r="D39" s="209">
        <f>Permilagens!D39</f>
        <v>0</v>
      </c>
      <c r="E39" s="126">
        <f>Permilagens!E39</f>
        <v>0</v>
      </c>
      <c r="F39" s="376" t="str">
        <f>Permilagens!F39</f>
        <v>Não Aderiu ao Seguro</v>
      </c>
      <c r="G39" s="376"/>
      <c r="H39" s="208">
        <f>Permilagens!H39</f>
        <v>0</v>
      </c>
      <c r="I39" s="203">
        <f>Permilagens!I39</f>
        <v>0</v>
      </c>
      <c r="J39" s="377">
        <f>Permilagens!J39</f>
        <v>0</v>
      </c>
      <c r="K39" s="378"/>
      <c r="L39" s="204">
        <f>Permilagens!L39</f>
        <v>0</v>
      </c>
      <c r="M39" s="204">
        <f>Permilagens!M39</f>
        <v>0</v>
      </c>
      <c r="N39" s="6">
        <f>Permilagens!N39</f>
        <v>0</v>
      </c>
      <c r="O39" s="205" t="str">
        <f>Permilagens!S39</f>
        <v>.</v>
      </c>
      <c r="P39" s="23"/>
    </row>
    <row r="40" spans="1:16" ht="15.75" customHeight="1" x14ac:dyDescent="0.2">
      <c r="A40" s="1">
        <v>30</v>
      </c>
      <c r="B40" s="206" t="str">
        <f>Permilagens!B40</f>
        <v>AG</v>
      </c>
      <c r="C40" s="206">
        <f>Permilagens!C40</f>
        <v>0</v>
      </c>
      <c r="D40" s="209">
        <f>Permilagens!D40</f>
        <v>0</v>
      </c>
      <c r="E40" s="126">
        <f>Permilagens!E40</f>
        <v>0</v>
      </c>
      <c r="F40" s="376" t="str">
        <f>Permilagens!F40</f>
        <v>Não Aderiu ao Seguro</v>
      </c>
      <c r="G40" s="376"/>
      <c r="H40" s="208">
        <f>Permilagens!H40</f>
        <v>0</v>
      </c>
      <c r="I40" s="203">
        <f>Permilagens!I40</f>
        <v>0</v>
      </c>
      <c r="J40" s="377">
        <f>Permilagens!J40</f>
        <v>0</v>
      </c>
      <c r="K40" s="378"/>
      <c r="L40" s="204">
        <f>Permilagens!L40</f>
        <v>0</v>
      </c>
      <c r="M40" s="204">
        <f>Permilagens!M40</f>
        <v>0</v>
      </c>
      <c r="N40" s="6">
        <f>Permilagens!N40</f>
        <v>0</v>
      </c>
      <c r="O40" s="205" t="str">
        <f>Permilagens!S40</f>
        <v>.</v>
      </c>
      <c r="P40" s="23"/>
    </row>
    <row r="41" spans="1:16" ht="15.75" customHeight="1" x14ac:dyDescent="0.2">
      <c r="A41" s="1">
        <v>31</v>
      </c>
      <c r="B41" s="206" t="str">
        <f>Permilagens!B41</f>
        <v>AH</v>
      </c>
      <c r="C41" s="206">
        <f>Permilagens!C41</f>
        <v>0</v>
      </c>
      <c r="D41" s="209">
        <f>Permilagens!D41</f>
        <v>0</v>
      </c>
      <c r="E41" s="126">
        <f>Permilagens!E41</f>
        <v>0</v>
      </c>
      <c r="F41" s="376" t="str">
        <f>Permilagens!F41</f>
        <v>Não Aderiu ao Seguro</v>
      </c>
      <c r="G41" s="376"/>
      <c r="H41" s="208">
        <f>Permilagens!H41</f>
        <v>0</v>
      </c>
      <c r="I41" s="203">
        <f>Permilagens!I41</f>
        <v>0</v>
      </c>
      <c r="J41" s="377">
        <f>Permilagens!J41</f>
        <v>0</v>
      </c>
      <c r="K41" s="378"/>
      <c r="L41" s="204">
        <f>Permilagens!L41</f>
        <v>0</v>
      </c>
      <c r="M41" s="204">
        <f>Permilagens!M41</f>
        <v>0</v>
      </c>
      <c r="N41" s="6">
        <f>Permilagens!N41</f>
        <v>0</v>
      </c>
      <c r="O41" s="205" t="str">
        <f>Permilagens!S41</f>
        <v>.</v>
      </c>
      <c r="P41" s="23"/>
    </row>
    <row r="42" spans="1:16" ht="15.75" customHeight="1" x14ac:dyDescent="0.2">
      <c r="A42" s="1">
        <v>32</v>
      </c>
      <c r="B42" s="206" t="str">
        <f>Permilagens!B42</f>
        <v>AI</v>
      </c>
      <c r="C42" s="206">
        <f>Permilagens!C42</f>
        <v>0</v>
      </c>
      <c r="D42" s="209">
        <f>Permilagens!D42</f>
        <v>0</v>
      </c>
      <c r="E42" s="126">
        <f>Permilagens!E42</f>
        <v>0</v>
      </c>
      <c r="F42" s="376" t="str">
        <f>Permilagens!F42</f>
        <v>Não Aderiu ao Seguro</v>
      </c>
      <c r="G42" s="376"/>
      <c r="H42" s="208">
        <f>Permilagens!H42</f>
        <v>0</v>
      </c>
      <c r="I42" s="203">
        <f>Permilagens!I42</f>
        <v>0</v>
      </c>
      <c r="J42" s="377">
        <f>Permilagens!J42</f>
        <v>0</v>
      </c>
      <c r="K42" s="378"/>
      <c r="L42" s="204">
        <f>Permilagens!L42</f>
        <v>0</v>
      </c>
      <c r="M42" s="204">
        <f>Permilagens!M42</f>
        <v>0</v>
      </c>
      <c r="N42" s="6">
        <f>Permilagens!N42</f>
        <v>0</v>
      </c>
      <c r="O42" s="205" t="str">
        <f>Permilagens!S42</f>
        <v>.</v>
      </c>
      <c r="P42" s="23"/>
    </row>
    <row r="43" spans="1:16" ht="15.75" customHeight="1" x14ac:dyDescent="0.2">
      <c r="A43" s="1">
        <v>33</v>
      </c>
      <c r="B43" s="206" t="str">
        <f>Permilagens!B43</f>
        <v>AJ</v>
      </c>
      <c r="C43" s="206">
        <f>Permilagens!C43</f>
        <v>0</v>
      </c>
      <c r="D43" s="209">
        <f>Permilagens!D43</f>
        <v>0</v>
      </c>
      <c r="E43" s="126">
        <f>Permilagens!E43</f>
        <v>0</v>
      </c>
      <c r="F43" s="376" t="str">
        <f>Permilagens!F43</f>
        <v>Não Aderiu ao Seguro</v>
      </c>
      <c r="G43" s="376"/>
      <c r="H43" s="208">
        <f>Permilagens!H43</f>
        <v>0</v>
      </c>
      <c r="I43" s="203">
        <f>Permilagens!I43</f>
        <v>0</v>
      </c>
      <c r="J43" s="377">
        <f>Permilagens!J43</f>
        <v>0</v>
      </c>
      <c r="K43" s="378"/>
      <c r="L43" s="204">
        <f>Permilagens!L43</f>
        <v>0</v>
      </c>
      <c r="M43" s="204">
        <f>Permilagens!M43</f>
        <v>0</v>
      </c>
      <c r="N43" s="6">
        <f>Permilagens!N43</f>
        <v>0</v>
      </c>
      <c r="O43" s="205" t="str">
        <f>Permilagens!S43</f>
        <v>.</v>
      </c>
      <c r="P43" s="23"/>
    </row>
    <row r="44" spans="1:16" ht="15.75" customHeight="1" x14ac:dyDescent="0.2">
      <c r="A44" s="1">
        <v>34</v>
      </c>
      <c r="B44" s="206" t="str">
        <f>Permilagens!B44</f>
        <v>AL</v>
      </c>
      <c r="C44" s="206">
        <f>Permilagens!C44</f>
        <v>0</v>
      </c>
      <c r="D44" s="209">
        <f>Permilagens!D44</f>
        <v>0</v>
      </c>
      <c r="E44" s="126">
        <f>Permilagens!E44</f>
        <v>0</v>
      </c>
      <c r="F44" s="376" t="str">
        <f>Permilagens!F44</f>
        <v>Não Aderiu ao Seguro</v>
      </c>
      <c r="G44" s="376"/>
      <c r="H44" s="208">
        <f>Permilagens!H44</f>
        <v>0</v>
      </c>
      <c r="I44" s="203">
        <f>Permilagens!I44</f>
        <v>0</v>
      </c>
      <c r="J44" s="377">
        <f>Permilagens!J44</f>
        <v>0</v>
      </c>
      <c r="K44" s="378"/>
      <c r="L44" s="204">
        <f>Permilagens!L44</f>
        <v>0</v>
      </c>
      <c r="M44" s="204">
        <f>Permilagens!M44</f>
        <v>0</v>
      </c>
      <c r="N44" s="6">
        <f>Permilagens!N44</f>
        <v>0</v>
      </c>
      <c r="O44" s="205" t="str">
        <f>Permilagens!S44</f>
        <v>.</v>
      </c>
      <c r="P44" s="23"/>
    </row>
    <row r="45" spans="1:16" ht="15.75" customHeight="1" x14ac:dyDescent="0.2">
      <c r="A45" s="1">
        <v>35</v>
      </c>
      <c r="B45" s="206" t="str">
        <f>Permilagens!B45</f>
        <v>AM</v>
      </c>
      <c r="C45" s="206">
        <f>Permilagens!C45</f>
        <v>0</v>
      </c>
      <c r="D45" s="209">
        <f>Permilagens!D45</f>
        <v>0</v>
      </c>
      <c r="E45" s="126">
        <f>Permilagens!E45</f>
        <v>0</v>
      </c>
      <c r="F45" s="376" t="str">
        <f>Permilagens!F45</f>
        <v>Não Aderiu ao Seguro</v>
      </c>
      <c r="G45" s="376"/>
      <c r="H45" s="208">
        <f>Permilagens!H45</f>
        <v>0</v>
      </c>
      <c r="I45" s="203">
        <f>Permilagens!I45</f>
        <v>0</v>
      </c>
      <c r="J45" s="377">
        <f>Permilagens!J45</f>
        <v>0</v>
      </c>
      <c r="K45" s="378"/>
      <c r="L45" s="204">
        <f>Permilagens!L45</f>
        <v>0</v>
      </c>
      <c r="M45" s="204">
        <f>Permilagens!M45</f>
        <v>0</v>
      </c>
      <c r="N45" s="6">
        <f>Permilagens!N45</f>
        <v>0</v>
      </c>
      <c r="O45" s="205" t="str">
        <f>Permilagens!S45</f>
        <v>.</v>
      </c>
      <c r="P45" s="23"/>
    </row>
    <row r="46" spans="1:16" ht="15.75" customHeight="1" x14ac:dyDescent="0.2">
      <c r="A46" s="1">
        <v>36</v>
      </c>
      <c r="B46" s="206" t="str">
        <f>Permilagens!B46</f>
        <v>A:N</v>
      </c>
      <c r="C46" s="206">
        <f>Permilagens!C46</f>
        <v>0</v>
      </c>
      <c r="D46" s="209">
        <f>Permilagens!D46</f>
        <v>0</v>
      </c>
      <c r="E46" s="126">
        <f>Permilagens!E46</f>
        <v>0</v>
      </c>
      <c r="F46" s="376" t="str">
        <f>Permilagens!F46</f>
        <v>Não Aderiu ao Seguro</v>
      </c>
      <c r="G46" s="376"/>
      <c r="H46" s="208">
        <f>Permilagens!H46</f>
        <v>0</v>
      </c>
      <c r="I46" s="203">
        <f>Permilagens!I46</f>
        <v>0</v>
      </c>
      <c r="J46" s="377">
        <f>Permilagens!J46</f>
        <v>0</v>
      </c>
      <c r="K46" s="378"/>
      <c r="L46" s="204">
        <f>Permilagens!L46</f>
        <v>0</v>
      </c>
      <c r="M46" s="204">
        <f>Permilagens!M46</f>
        <v>0</v>
      </c>
      <c r="N46" s="6">
        <f>Permilagens!N46</f>
        <v>0</v>
      </c>
      <c r="O46" s="205" t="str">
        <f>Permilagens!S46</f>
        <v>.</v>
      </c>
      <c r="P46" s="23"/>
    </row>
    <row r="47" spans="1:16" ht="15.75" customHeight="1" x14ac:dyDescent="0.2">
      <c r="A47" s="1">
        <v>37</v>
      </c>
      <c r="B47" s="206" t="str">
        <f>Permilagens!B47</f>
        <v>AO</v>
      </c>
      <c r="C47" s="206">
        <f>Permilagens!C47</f>
        <v>0</v>
      </c>
      <c r="D47" s="209">
        <f>Permilagens!D47</f>
        <v>0</v>
      </c>
      <c r="E47" s="126">
        <f>Permilagens!E47</f>
        <v>0</v>
      </c>
      <c r="F47" s="376" t="str">
        <f>Permilagens!F47</f>
        <v>Não Aderiu ao Seguro</v>
      </c>
      <c r="G47" s="376"/>
      <c r="H47" s="208">
        <f>Permilagens!H47</f>
        <v>0</v>
      </c>
      <c r="I47" s="203">
        <f>Permilagens!I47</f>
        <v>0</v>
      </c>
      <c r="J47" s="377">
        <f>Permilagens!J47</f>
        <v>0</v>
      </c>
      <c r="K47" s="378"/>
      <c r="L47" s="204">
        <f>Permilagens!L47</f>
        <v>0</v>
      </c>
      <c r="M47" s="204">
        <f>Permilagens!M47</f>
        <v>0</v>
      </c>
      <c r="N47" s="6">
        <f>Permilagens!N47</f>
        <v>0</v>
      </c>
      <c r="O47" s="205" t="str">
        <f>Permilagens!S47</f>
        <v>.</v>
      </c>
      <c r="P47" s="23"/>
    </row>
    <row r="48" spans="1:16" ht="15.75" customHeight="1" x14ac:dyDescent="0.2">
      <c r="A48" s="1">
        <v>38</v>
      </c>
      <c r="B48" s="206" t="str">
        <f>Permilagens!B48</f>
        <v>AP</v>
      </c>
      <c r="C48" s="206">
        <f>Permilagens!C48</f>
        <v>0</v>
      </c>
      <c r="D48" s="209">
        <f>Permilagens!D48</f>
        <v>0</v>
      </c>
      <c r="E48" s="126">
        <f>Permilagens!E48</f>
        <v>0</v>
      </c>
      <c r="F48" s="376" t="str">
        <f>Permilagens!F48</f>
        <v>Não Aderiu ao Seguro</v>
      </c>
      <c r="G48" s="376"/>
      <c r="H48" s="208">
        <f>Permilagens!H48</f>
        <v>0</v>
      </c>
      <c r="I48" s="203">
        <f>Permilagens!I48</f>
        <v>0</v>
      </c>
      <c r="J48" s="377">
        <f>Permilagens!J48</f>
        <v>0</v>
      </c>
      <c r="K48" s="378"/>
      <c r="L48" s="204">
        <f>Permilagens!L48</f>
        <v>0</v>
      </c>
      <c r="M48" s="204">
        <f>Permilagens!M48</f>
        <v>0</v>
      </c>
      <c r="N48" s="6">
        <f>Permilagens!N48</f>
        <v>0</v>
      </c>
      <c r="O48" s="205" t="str">
        <f>Permilagens!S48</f>
        <v>.</v>
      </c>
      <c r="P48" s="23"/>
    </row>
    <row r="49" spans="1:16" ht="15.75" customHeight="1" x14ac:dyDescent="0.2">
      <c r="A49" s="1">
        <v>39</v>
      </c>
      <c r="B49" s="206" t="str">
        <f>Permilagens!B49</f>
        <v>AQ</v>
      </c>
      <c r="C49" s="206">
        <f>Permilagens!C49</f>
        <v>0</v>
      </c>
      <c r="D49" s="209">
        <f>Permilagens!D49</f>
        <v>0</v>
      </c>
      <c r="E49" s="126">
        <f>Permilagens!E49</f>
        <v>0</v>
      </c>
      <c r="F49" s="376" t="str">
        <f>Permilagens!F49</f>
        <v>Não Aderiu ao Seguro</v>
      </c>
      <c r="G49" s="376"/>
      <c r="H49" s="208">
        <f>Permilagens!H49</f>
        <v>0</v>
      </c>
      <c r="I49" s="203">
        <f>Permilagens!I49</f>
        <v>0</v>
      </c>
      <c r="J49" s="377">
        <f>Permilagens!J49</f>
        <v>0</v>
      </c>
      <c r="K49" s="378"/>
      <c r="L49" s="204">
        <f>Permilagens!L49</f>
        <v>0</v>
      </c>
      <c r="M49" s="204">
        <f>Permilagens!M49</f>
        <v>0</v>
      </c>
      <c r="N49" s="6">
        <f>Permilagens!N49</f>
        <v>0</v>
      </c>
      <c r="O49" s="205" t="str">
        <f>Permilagens!S49</f>
        <v>.</v>
      </c>
      <c r="P49" s="23"/>
    </row>
    <row r="50" spans="1:16" ht="15" customHeight="1" x14ac:dyDescent="0.2">
      <c r="A50" s="1">
        <v>40</v>
      </c>
      <c r="B50" s="206" t="str">
        <f>Permilagens!B50</f>
        <v>AR</v>
      </c>
      <c r="C50" s="206">
        <f>Permilagens!C50</f>
        <v>0</v>
      </c>
      <c r="D50" s="209">
        <f>Permilagens!D50</f>
        <v>0</v>
      </c>
      <c r="E50" s="126">
        <f>Permilagens!E50</f>
        <v>0</v>
      </c>
      <c r="F50" s="376" t="str">
        <f>Permilagens!F50</f>
        <v>Não Aderiu ao Seguro</v>
      </c>
      <c r="G50" s="376"/>
      <c r="H50" s="210">
        <f>Permilagens!H50</f>
        <v>0</v>
      </c>
      <c r="I50" s="203">
        <f>Permilagens!I50</f>
        <v>0</v>
      </c>
      <c r="J50" s="377">
        <f>Permilagens!J50</f>
        <v>0</v>
      </c>
      <c r="K50" s="378"/>
      <c r="L50" s="204">
        <f>Permilagens!L50</f>
        <v>0</v>
      </c>
      <c r="M50" s="204">
        <f>Permilagens!M50</f>
        <v>0</v>
      </c>
      <c r="N50" s="6">
        <f>Permilagens!N50</f>
        <v>0</v>
      </c>
      <c r="O50" s="205" t="str">
        <f>Permilagens!S50</f>
        <v>.</v>
      </c>
      <c r="P50" s="23"/>
    </row>
    <row r="51" spans="1:16" ht="15" customHeight="1" x14ac:dyDescent="0.2">
      <c r="A51" s="1">
        <v>41</v>
      </c>
      <c r="B51" s="206" t="str">
        <f>Permilagens!B51</f>
        <v>AS</v>
      </c>
      <c r="C51" s="206">
        <f>Permilagens!C51</f>
        <v>0</v>
      </c>
      <c r="D51" s="209">
        <f>Permilagens!D51</f>
        <v>0</v>
      </c>
      <c r="E51" s="126">
        <f>Permilagens!E51</f>
        <v>0</v>
      </c>
      <c r="F51" s="376" t="str">
        <f>Permilagens!F51</f>
        <v>Não Aderiu ao Seguro</v>
      </c>
      <c r="G51" s="376"/>
      <c r="H51" s="208">
        <f>Permilagens!H51</f>
        <v>0</v>
      </c>
      <c r="I51" s="203">
        <f>Permilagens!I51</f>
        <v>0</v>
      </c>
      <c r="J51" s="377">
        <f>Permilagens!J51</f>
        <v>0</v>
      </c>
      <c r="K51" s="378"/>
      <c r="L51" s="204">
        <f>Permilagens!L51</f>
        <v>0</v>
      </c>
      <c r="M51" s="204">
        <f>Permilagens!M51</f>
        <v>0</v>
      </c>
      <c r="N51" s="6">
        <f>Permilagens!N51</f>
        <v>0</v>
      </c>
      <c r="O51" s="205" t="str">
        <f>Permilagens!S51</f>
        <v>.</v>
      </c>
      <c r="P51" s="23"/>
    </row>
    <row r="52" spans="1:16" ht="15" customHeight="1" x14ac:dyDescent="0.2">
      <c r="A52" s="1">
        <v>42</v>
      </c>
      <c r="B52" s="206" t="str">
        <f>Permilagens!B52</f>
        <v>AT</v>
      </c>
      <c r="C52" s="206">
        <f>Permilagens!C52</f>
        <v>0</v>
      </c>
      <c r="D52" s="209">
        <f>Permilagens!D52</f>
        <v>0</v>
      </c>
      <c r="E52" s="126">
        <f>Permilagens!E52</f>
        <v>0</v>
      </c>
      <c r="F52" s="376" t="str">
        <f>Permilagens!F52</f>
        <v>Não Aderiu ao Seguro</v>
      </c>
      <c r="G52" s="376"/>
      <c r="H52" s="208">
        <f>Permilagens!H52</f>
        <v>0</v>
      </c>
      <c r="I52" s="203">
        <f>Permilagens!I52</f>
        <v>0</v>
      </c>
      <c r="J52" s="377">
        <f>Permilagens!J52</f>
        <v>0</v>
      </c>
      <c r="K52" s="378"/>
      <c r="L52" s="204">
        <f>Permilagens!L52</f>
        <v>0</v>
      </c>
      <c r="M52" s="204">
        <f>Permilagens!M52</f>
        <v>0</v>
      </c>
      <c r="N52" s="6">
        <f>Permilagens!N52</f>
        <v>0</v>
      </c>
      <c r="O52" s="205" t="str">
        <f>Permilagens!S52</f>
        <v>.</v>
      </c>
      <c r="P52" s="23"/>
    </row>
    <row r="53" spans="1:16" ht="15" customHeight="1" x14ac:dyDescent="0.2">
      <c r="A53" s="1">
        <v>43</v>
      </c>
      <c r="B53" s="206" t="str">
        <f>Permilagens!B53</f>
        <v>AU</v>
      </c>
      <c r="C53" s="206">
        <f>Permilagens!C53</f>
        <v>0</v>
      </c>
      <c r="D53" s="209">
        <f>Permilagens!D53</f>
        <v>0</v>
      </c>
      <c r="E53" s="126">
        <f>Permilagens!E53</f>
        <v>0</v>
      </c>
      <c r="F53" s="376" t="str">
        <f>Permilagens!F53</f>
        <v>Não Aderiu ao Seguro</v>
      </c>
      <c r="G53" s="376"/>
      <c r="H53" s="208">
        <f>Permilagens!H53</f>
        <v>0</v>
      </c>
      <c r="I53" s="203">
        <f>Permilagens!I53</f>
        <v>0</v>
      </c>
      <c r="J53" s="377">
        <f>Permilagens!J53</f>
        <v>0</v>
      </c>
      <c r="K53" s="378"/>
      <c r="L53" s="204">
        <f>Permilagens!L53</f>
        <v>0</v>
      </c>
      <c r="M53" s="204">
        <f>Permilagens!M53</f>
        <v>0</v>
      </c>
      <c r="N53" s="6">
        <f>Permilagens!N53</f>
        <v>0</v>
      </c>
      <c r="O53" s="205" t="str">
        <f>Permilagens!S53</f>
        <v>.</v>
      </c>
      <c r="P53" s="23"/>
    </row>
    <row r="54" spans="1:16" ht="15" customHeight="1" x14ac:dyDescent="0.2">
      <c r="A54" s="1">
        <v>44</v>
      </c>
      <c r="B54" s="206" t="str">
        <f>Permilagens!B54</f>
        <v>AV</v>
      </c>
      <c r="C54" s="206">
        <f>Permilagens!C54</f>
        <v>0</v>
      </c>
      <c r="D54" s="209">
        <f>Permilagens!D54</f>
        <v>0</v>
      </c>
      <c r="E54" s="126">
        <f>Permilagens!E54</f>
        <v>0</v>
      </c>
      <c r="F54" s="376" t="str">
        <f>Permilagens!F54</f>
        <v>Não Aderiu ao Seguro</v>
      </c>
      <c r="G54" s="376"/>
      <c r="H54" s="208">
        <f>Permilagens!H54</f>
        <v>0</v>
      </c>
      <c r="I54" s="203">
        <f>Permilagens!I54</f>
        <v>0</v>
      </c>
      <c r="J54" s="377">
        <f>Permilagens!J54</f>
        <v>0</v>
      </c>
      <c r="K54" s="378"/>
      <c r="L54" s="204">
        <f>Permilagens!L54</f>
        <v>0</v>
      </c>
      <c r="M54" s="204">
        <f>Permilagens!M54</f>
        <v>0</v>
      </c>
      <c r="N54" s="6">
        <f>Permilagens!N54</f>
        <v>0</v>
      </c>
      <c r="O54" s="205" t="str">
        <f>Permilagens!S54</f>
        <v>.</v>
      </c>
      <c r="P54" s="23"/>
    </row>
    <row r="55" spans="1:16" ht="15" customHeight="1" x14ac:dyDescent="0.2">
      <c r="A55" s="1">
        <v>45</v>
      </c>
      <c r="B55" s="206" t="str">
        <f>Permilagens!B55</f>
        <v>AX</v>
      </c>
      <c r="C55" s="206">
        <f>Permilagens!C55</f>
        <v>0</v>
      </c>
      <c r="D55" s="209">
        <f>Permilagens!D55</f>
        <v>0</v>
      </c>
      <c r="E55" s="126">
        <f>Permilagens!E55</f>
        <v>0</v>
      </c>
      <c r="F55" s="376" t="str">
        <f>Permilagens!F55</f>
        <v>Não Aderiu ao Seguro</v>
      </c>
      <c r="G55" s="376"/>
      <c r="H55" s="208">
        <f>Permilagens!H55</f>
        <v>0</v>
      </c>
      <c r="I55" s="203">
        <f>Permilagens!I55</f>
        <v>0</v>
      </c>
      <c r="J55" s="377">
        <f>Permilagens!J55</f>
        <v>0</v>
      </c>
      <c r="K55" s="378"/>
      <c r="L55" s="204">
        <f>Permilagens!L55</f>
        <v>0</v>
      </c>
      <c r="M55" s="204">
        <f>Permilagens!M55</f>
        <v>0</v>
      </c>
      <c r="N55" s="6">
        <f>Permilagens!N55</f>
        <v>0</v>
      </c>
      <c r="O55" s="205" t="str">
        <f>Permilagens!S55</f>
        <v>.</v>
      </c>
      <c r="P55" s="23"/>
    </row>
    <row r="56" spans="1:16" ht="15" customHeight="1" x14ac:dyDescent="0.2">
      <c r="A56" s="1">
        <v>46</v>
      </c>
      <c r="B56" s="206" t="str">
        <f>Permilagens!B56</f>
        <v>AZ</v>
      </c>
      <c r="C56" s="206">
        <f>Permilagens!C56</f>
        <v>0</v>
      </c>
      <c r="D56" s="209">
        <f>Permilagens!D56</f>
        <v>0</v>
      </c>
      <c r="E56" s="126">
        <f>Permilagens!E56</f>
        <v>0</v>
      </c>
      <c r="F56" s="376" t="str">
        <f>Permilagens!F56</f>
        <v>Não Aderiu ao Seguro</v>
      </c>
      <c r="G56" s="376"/>
      <c r="H56" s="208">
        <f>Permilagens!H56</f>
        <v>0</v>
      </c>
      <c r="I56" s="203">
        <f>Permilagens!I56</f>
        <v>0</v>
      </c>
      <c r="J56" s="377">
        <f>Permilagens!J56</f>
        <v>0</v>
      </c>
      <c r="K56" s="378"/>
      <c r="L56" s="204">
        <f>Permilagens!L56</f>
        <v>0</v>
      </c>
      <c r="M56" s="204">
        <f>Permilagens!M56</f>
        <v>0</v>
      </c>
      <c r="N56" s="6">
        <f>Permilagens!N56</f>
        <v>0</v>
      </c>
      <c r="O56" s="205" t="str">
        <f>Permilagens!S56</f>
        <v>.</v>
      </c>
      <c r="P56" s="23"/>
    </row>
    <row r="57" spans="1:16" ht="15" customHeight="1" x14ac:dyDescent="0.2">
      <c r="A57" s="1">
        <v>47</v>
      </c>
      <c r="B57" s="206" t="str">
        <f>Permilagens!B57</f>
        <v>BA</v>
      </c>
      <c r="C57" s="206">
        <f>Permilagens!C57</f>
        <v>0</v>
      </c>
      <c r="D57" s="209">
        <f>Permilagens!D57</f>
        <v>0</v>
      </c>
      <c r="E57" s="126">
        <f>Permilagens!E57</f>
        <v>0</v>
      </c>
      <c r="F57" s="376" t="str">
        <f>Permilagens!F57</f>
        <v>Não Aderiu ao Seguro</v>
      </c>
      <c r="G57" s="376"/>
      <c r="H57" s="208">
        <f>Permilagens!H57</f>
        <v>0</v>
      </c>
      <c r="I57" s="203">
        <f>Permilagens!I57</f>
        <v>0</v>
      </c>
      <c r="J57" s="377">
        <f>Permilagens!J57</f>
        <v>0</v>
      </c>
      <c r="K57" s="378"/>
      <c r="L57" s="204">
        <f>Permilagens!L57</f>
        <v>0</v>
      </c>
      <c r="M57" s="204">
        <f>Permilagens!M57</f>
        <v>0</v>
      </c>
      <c r="N57" s="6">
        <f>Permilagens!N57</f>
        <v>0</v>
      </c>
      <c r="O57" s="205" t="str">
        <f>Permilagens!S57</f>
        <v>.</v>
      </c>
      <c r="P57" s="23"/>
    </row>
    <row r="58" spans="1:16" ht="15" customHeight="1" x14ac:dyDescent="0.2">
      <c r="A58" s="1">
        <v>48</v>
      </c>
      <c r="B58" s="206" t="str">
        <f>Permilagens!B58</f>
        <v>BB</v>
      </c>
      <c r="C58" s="206">
        <f>Permilagens!C58</f>
        <v>0</v>
      </c>
      <c r="D58" s="209">
        <f>Permilagens!D58</f>
        <v>0</v>
      </c>
      <c r="E58" s="126">
        <f>Permilagens!E58</f>
        <v>0</v>
      </c>
      <c r="F58" s="376" t="str">
        <f>Permilagens!F58</f>
        <v>Não Aderiu ao Seguro</v>
      </c>
      <c r="G58" s="376"/>
      <c r="H58" s="208">
        <f>Permilagens!H58</f>
        <v>0</v>
      </c>
      <c r="I58" s="203">
        <f>Permilagens!I58</f>
        <v>0</v>
      </c>
      <c r="J58" s="377">
        <f>Permilagens!J58</f>
        <v>0</v>
      </c>
      <c r="K58" s="378"/>
      <c r="L58" s="204">
        <f>Permilagens!L58</f>
        <v>0</v>
      </c>
      <c r="M58" s="204">
        <f>Permilagens!M58</f>
        <v>0</v>
      </c>
      <c r="N58" s="6">
        <f>Permilagens!N58</f>
        <v>0</v>
      </c>
      <c r="O58" s="205" t="str">
        <f>Permilagens!S58</f>
        <v>.</v>
      </c>
      <c r="P58" s="23"/>
    </row>
    <row r="59" spans="1:16" ht="15" customHeight="1" x14ac:dyDescent="0.2">
      <c r="A59" s="1">
        <v>49</v>
      </c>
      <c r="B59" s="206" t="str">
        <f>Permilagens!B59</f>
        <v>BC</v>
      </c>
      <c r="C59" s="206">
        <f>Permilagens!C59</f>
        <v>0</v>
      </c>
      <c r="D59" s="209">
        <f>Permilagens!D59</f>
        <v>0</v>
      </c>
      <c r="E59" s="126">
        <f>Permilagens!E59</f>
        <v>0</v>
      </c>
      <c r="F59" s="376" t="str">
        <f>Permilagens!F59</f>
        <v>Não Aderiu ao Seguro</v>
      </c>
      <c r="G59" s="376"/>
      <c r="H59" s="208">
        <f>Permilagens!H59</f>
        <v>0</v>
      </c>
      <c r="I59" s="203">
        <f>Permilagens!I59</f>
        <v>0</v>
      </c>
      <c r="J59" s="377">
        <f>Permilagens!J59</f>
        <v>0</v>
      </c>
      <c r="K59" s="378"/>
      <c r="L59" s="204">
        <f>Permilagens!L59</f>
        <v>0</v>
      </c>
      <c r="M59" s="204">
        <f>Permilagens!M59</f>
        <v>0</v>
      </c>
      <c r="N59" s="6">
        <f>Permilagens!N59</f>
        <v>0</v>
      </c>
      <c r="O59" s="205" t="str">
        <f>Permilagens!S59</f>
        <v>.</v>
      </c>
      <c r="P59" s="23"/>
    </row>
    <row r="60" spans="1:16" ht="15" customHeight="1" x14ac:dyDescent="0.2">
      <c r="A60" s="1">
        <v>50</v>
      </c>
      <c r="B60" s="206" t="str">
        <f>Permilagens!B60</f>
        <v>BD</v>
      </c>
      <c r="C60" s="206">
        <f>Permilagens!C60</f>
        <v>0</v>
      </c>
      <c r="D60" s="209">
        <f>Permilagens!D60</f>
        <v>0</v>
      </c>
      <c r="E60" s="126">
        <f>Permilagens!E60</f>
        <v>0</v>
      </c>
      <c r="F60" s="376" t="str">
        <f>Permilagens!F60</f>
        <v>Não Aderiu ao Seguro</v>
      </c>
      <c r="G60" s="376"/>
      <c r="H60" s="208">
        <f>Permilagens!H60</f>
        <v>0</v>
      </c>
      <c r="I60" s="203">
        <f>Permilagens!I60</f>
        <v>0</v>
      </c>
      <c r="J60" s="377">
        <f>Permilagens!J60</f>
        <v>0</v>
      </c>
      <c r="K60" s="378"/>
      <c r="L60" s="204">
        <f>Permilagens!L60</f>
        <v>0</v>
      </c>
      <c r="M60" s="204">
        <f>Permilagens!M60</f>
        <v>0</v>
      </c>
      <c r="N60" s="6">
        <f>Permilagens!N60</f>
        <v>0</v>
      </c>
      <c r="O60" s="205" t="str">
        <f>Permilagens!S60</f>
        <v>.</v>
      </c>
      <c r="P60" s="23"/>
    </row>
    <row r="61" spans="1:16" ht="15.75" customHeight="1" x14ac:dyDescent="0.2">
      <c r="A61" s="1">
        <v>51</v>
      </c>
      <c r="B61" s="206">
        <f>Permilagens!B61</f>
        <v>0</v>
      </c>
      <c r="C61" s="206">
        <f>Permilagens!C61</f>
        <v>0</v>
      </c>
      <c r="D61" s="207">
        <f>Permilagens!D61</f>
        <v>0</v>
      </c>
      <c r="E61" s="126">
        <f>Permilagens!E61</f>
        <v>0</v>
      </c>
      <c r="F61" s="376" t="str">
        <f>Permilagens!F61</f>
        <v>Não Aderiu ao Seguro</v>
      </c>
      <c r="G61" s="376"/>
      <c r="H61" s="210">
        <f>Permilagens!H61</f>
        <v>0</v>
      </c>
      <c r="I61" s="203">
        <f>Permilagens!I61</f>
        <v>0</v>
      </c>
      <c r="J61" s="377">
        <f>Permilagens!J61</f>
        <v>0</v>
      </c>
      <c r="K61" s="378"/>
      <c r="L61" s="204">
        <f>Permilagens!L61</f>
        <v>0</v>
      </c>
      <c r="M61" s="204">
        <f>Permilagens!M61</f>
        <v>0</v>
      </c>
      <c r="N61" s="6">
        <f>Permilagens!N61</f>
        <v>0</v>
      </c>
      <c r="O61" s="205" t="str">
        <f>Permilagens!S61</f>
        <v>.</v>
      </c>
      <c r="P61" s="23"/>
    </row>
    <row r="62" spans="1:16" ht="15.75" x14ac:dyDescent="0.2">
      <c r="A62" s="1">
        <v>52</v>
      </c>
      <c r="B62" s="211">
        <f>Permilagens!B62</f>
        <v>0</v>
      </c>
      <c r="C62" s="212">
        <f>Permilagens!C62</f>
        <v>0</v>
      </c>
      <c r="D62" s="213">
        <f>Permilagens!D62</f>
        <v>0</v>
      </c>
      <c r="E62" s="126">
        <f>Permilagens!E62</f>
        <v>0</v>
      </c>
      <c r="F62" s="376" t="str">
        <f>Permilagens!F62</f>
        <v>Não Aderiu ao Seguro</v>
      </c>
      <c r="G62" s="376"/>
      <c r="H62" s="210">
        <f>Permilagens!H62</f>
        <v>0</v>
      </c>
      <c r="I62" s="203">
        <f>Permilagens!I62</f>
        <v>0</v>
      </c>
      <c r="J62" s="377">
        <f>Permilagens!J62</f>
        <v>0</v>
      </c>
      <c r="K62" s="378"/>
      <c r="L62" s="204">
        <f>Permilagens!L62</f>
        <v>0</v>
      </c>
      <c r="M62" s="204">
        <f>Permilagens!M62</f>
        <v>0</v>
      </c>
      <c r="N62" s="6">
        <f>Permilagens!N62</f>
        <v>0</v>
      </c>
      <c r="O62" s="205" t="str">
        <f>Permilagens!S62</f>
        <v>.</v>
      </c>
      <c r="P62" s="23"/>
    </row>
    <row r="63" spans="1:16" ht="16.5" thickBot="1" x14ac:dyDescent="0.25">
      <c r="A63" s="1">
        <v>53</v>
      </c>
      <c r="B63" s="211">
        <f>Permilagens!B63</f>
        <v>0</v>
      </c>
      <c r="C63" s="212">
        <f>Permilagens!C63</f>
        <v>0</v>
      </c>
      <c r="D63" s="213">
        <f>Permilagens!D63</f>
        <v>0</v>
      </c>
      <c r="E63" s="126">
        <f>Permilagens!E63</f>
        <v>0</v>
      </c>
      <c r="F63" s="376">
        <f>Permilagens!F63</f>
        <v>0</v>
      </c>
      <c r="G63" s="376"/>
      <c r="H63" s="210">
        <f>Permilagens!H63</f>
        <v>0</v>
      </c>
      <c r="I63" s="203">
        <f>Permilagens!I63</f>
        <v>0</v>
      </c>
      <c r="J63" s="377">
        <f>Permilagens!J63</f>
        <v>0</v>
      </c>
      <c r="K63" s="378"/>
      <c r="L63" s="204">
        <f>Permilagens!L63</f>
        <v>0</v>
      </c>
      <c r="M63" s="204">
        <f>Permilagens!M63</f>
        <v>0</v>
      </c>
      <c r="N63" s="6">
        <f>Permilagens!N63</f>
        <v>0</v>
      </c>
      <c r="O63" s="214" t="str">
        <f>Permilagens!S63</f>
        <v>.</v>
      </c>
      <c r="P63" s="23"/>
    </row>
    <row r="64" spans="1:16" ht="5.25" customHeight="1" thickTop="1" thickBot="1" x14ac:dyDescent="0.25">
      <c r="A64" s="1"/>
      <c r="B64" s="143">
        <f>Permilagens!B64</f>
        <v>0</v>
      </c>
      <c r="C64" s="144">
        <f>Permilagens!C64</f>
        <v>0</v>
      </c>
      <c r="D64" s="144">
        <f>Permilagens!D64</f>
        <v>0</v>
      </c>
      <c r="E64" s="144">
        <f>Permilagens!E64</f>
        <v>0</v>
      </c>
      <c r="F64" s="251" t="str">
        <f>Permilagens!F64</f>
        <v>Não Aderiu ao Seguro</v>
      </c>
      <c r="G64" s="251"/>
      <c r="H64" s="144">
        <f>Permilagens!H64</f>
        <v>0</v>
      </c>
      <c r="I64" s="144">
        <f>Permilagens!I64</f>
        <v>0</v>
      </c>
      <c r="J64" s="144">
        <f>Permilagens!J64</f>
        <v>0</v>
      </c>
      <c r="K64" s="144">
        <f>Permilagens!K64</f>
        <v>0</v>
      </c>
      <c r="L64" s="144">
        <f>Permilagens!L64</f>
        <v>0</v>
      </c>
      <c r="M64" s="144">
        <f>Permilagens!M64</f>
        <v>0</v>
      </c>
      <c r="N64" s="144">
        <f>Permilagens!N64</f>
        <v>0</v>
      </c>
      <c r="O64" s="144">
        <f>Permilagens!S64</f>
        <v>0</v>
      </c>
      <c r="P64" s="23"/>
    </row>
    <row r="65" spans="1:16" ht="15.75" thickBot="1" x14ac:dyDescent="0.25">
      <c r="A65" s="1"/>
      <c r="B65" s="242" t="str">
        <f>Permilagens!B65</f>
        <v>Observações</v>
      </c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194"/>
      <c r="O65" s="195"/>
      <c r="P65" s="23"/>
    </row>
    <row r="66" spans="1:16" x14ac:dyDescent="0.2">
      <c r="A66" s="1"/>
      <c r="B66" s="386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94" t="s">
        <v>123</v>
      </c>
      <c r="O66" s="395"/>
      <c r="P66" s="23"/>
    </row>
    <row r="67" spans="1:16" x14ac:dyDescent="0.2">
      <c r="A67" s="1"/>
      <c r="B67" s="215">
        <f>Permilagens!B67</f>
        <v>0</v>
      </c>
      <c r="C67" s="216"/>
      <c r="D67" s="216"/>
      <c r="E67" s="216"/>
      <c r="F67" s="217"/>
      <c r="G67" s="217"/>
      <c r="H67" s="217"/>
      <c r="I67" s="217"/>
      <c r="J67" s="217"/>
      <c r="K67" s="217"/>
      <c r="L67" s="217"/>
      <c r="M67" s="217"/>
      <c r="N67" s="396"/>
      <c r="O67" s="397"/>
      <c r="P67" s="23"/>
    </row>
    <row r="68" spans="1:16" ht="12.75" customHeight="1" x14ac:dyDescent="0.2">
      <c r="A68" s="1"/>
      <c r="B68" s="215">
        <f>Permilagens!B68</f>
        <v>0</v>
      </c>
      <c r="C68" s="216"/>
      <c r="D68" s="216"/>
      <c r="E68" s="216"/>
      <c r="F68" s="217"/>
      <c r="G68" s="217"/>
      <c r="H68" s="217"/>
      <c r="I68" s="217"/>
      <c r="J68" s="217"/>
      <c r="K68" s="217"/>
      <c r="L68" s="217"/>
      <c r="M68" s="217"/>
      <c r="N68" s="388">
        <f>F7</f>
        <v>0</v>
      </c>
      <c r="O68" s="389"/>
      <c r="P68" s="23"/>
    </row>
    <row r="69" spans="1:16" ht="13.5" customHeight="1" x14ac:dyDescent="0.2">
      <c r="A69" s="1"/>
      <c r="B69" s="215">
        <f>Permilagens!B69</f>
        <v>0</v>
      </c>
      <c r="C69" s="216"/>
      <c r="D69" s="216"/>
      <c r="E69" s="216"/>
      <c r="F69" s="217"/>
      <c r="G69" s="217"/>
      <c r="H69" s="217"/>
      <c r="I69" s="217"/>
      <c r="J69" s="217"/>
      <c r="K69" s="217"/>
      <c r="L69" s="217"/>
      <c r="M69" s="217"/>
      <c r="N69" s="390"/>
      <c r="O69" s="391"/>
      <c r="P69" s="23"/>
    </row>
    <row r="70" spans="1:16" x14ac:dyDescent="0.2">
      <c r="A70" s="1"/>
      <c r="B70" s="215">
        <f>Permilagens!B70</f>
        <v>0</v>
      </c>
      <c r="C70" s="216"/>
      <c r="D70" s="216"/>
      <c r="E70" s="216"/>
      <c r="F70" s="217"/>
      <c r="G70" s="217"/>
      <c r="H70" s="217"/>
      <c r="I70" s="217"/>
      <c r="J70" s="217"/>
      <c r="K70" s="217"/>
      <c r="L70" s="217"/>
      <c r="M70" s="217"/>
      <c r="N70" s="392">
        <f>F8</f>
        <v>0</v>
      </c>
      <c r="O70" s="393"/>
      <c r="P70" s="23"/>
    </row>
    <row r="71" spans="1:16" x14ac:dyDescent="0.2">
      <c r="A71" s="1"/>
      <c r="B71" s="215">
        <f>Permilagens!B71</f>
        <v>0</v>
      </c>
      <c r="C71" s="216"/>
      <c r="D71" s="216"/>
      <c r="E71" s="216"/>
      <c r="F71" s="217"/>
      <c r="G71" s="217"/>
      <c r="H71" s="217"/>
      <c r="I71" s="217"/>
      <c r="J71" s="217"/>
      <c r="K71" s="217"/>
      <c r="L71" s="217"/>
      <c r="M71" s="217"/>
      <c r="N71" s="390"/>
      <c r="O71" s="391"/>
      <c r="P71" s="23"/>
    </row>
    <row r="72" spans="1:16" x14ac:dyDescent="0.2">
      <c r="A72" s="1"/>
      <c r="B72" s="215">
        <f>Permilagens!B72</f>
        <v>0</v>
      </c>
      <c r="C72" s="216"/>
      <c r="D72" s="216"/>
      <c r="E72" s="216"/>
      <c r="F72" s="217"/>
      <c r="G72" s="217"/>
      <c r="H72" s="217"/>
      <c r="I72" s="217"/>
      <c r="J72" s="217"/>
      <c r="K72" s="217"/>
      <c r="L72" s="217"/>
      <c r="M72" s="217"/>
      <c r="N72" s="398">
        <f>COUNT(O11:O63)</f>
        <v>0</v>
      </c>
      <c r="O72" s="399"/>
      <c r="P72" s="23"/>
    </row>
    <row r="73" spans="1:16" x14ac:dyDescent="0.2">
      <c r="A73" s="1"/>
      <c r="B73" s="215">
        <f>Permilagens!B73</f>
        <v>0</v>
      </c>
      <c r="C73" s="216"/>
      <c r="D73" s="216"/>
      <c r="E73" s="216"/>
      <c r="F73" s="217"/>
      <c r="G73" s="217"/>
      <c r="H73" s="217"/>
      <c r="I73" s="217"/>
      <c r="J73" s="217"/>
      <c r="K73" s="217"/>
      <c r="L73" s="217"/>
      <c r="M73" s="217"/>
      <c r="N73" s="400"/>
      <c r="O73" s="401"/>
      <c r="P73" s="23"/>
    </row>
    <row r="74" spans="1:16" x14ac:dyDescent="0.2">
      <c r="A74" s="1"/>
      <c r="B74" s="215">
        <f>Permilagens!B74</f>
        <v>0</v>
      </c>
      <c r="C74" s="216"/>
      <c r="D74" s="216"/>
      <c r="E74" s="216"/>
      <c r="F74" s="217"/>
      <c r="G74" s="217"/>
      <c r="H74" s="217"/>
      <c r="I74" s="217"/>
      <c r="J74" s="217"/>
      <c r="K74" s="217"/>
      <c r="L74" s="217"/>
      <c r="M74" s="217"/>
      <c r="N74" s="381"/>
      <c r="O74" s="382"/>
      <c r="P74" s="23"/>
    </row>
    <row r="75" spans="1:16" x14ac:dyDescent="0.2">
      <c r="A75" s="1"/>
      <c r="B75" s="215">
        <f>Permilagens!B75</f>
        <v>0</v>
      </c>
      <c r="C75" s="216"/>
      <c r="D75" s="216"/>
      <c r="E75" s="216"/>
      <c r="F75" s="217"/>
      <c r="G75" s="217"/>
      <c r="H75" s="217"/>
      <c r="I75" s="217"/>
      <c r="J75" s="217"/>
      <c r="K75" s="217"/>
      <c r="L75" s="217"/>
      <c r="M75" s="217"/>
      <c r="N75" s="402"/>
      <c r="O75" s="403"/>
      <c r="P75" s="23"/>
    </row>
    <row r="76" spans="1:16" x14ac:dyDescent="0.2">
      <c r="A76" s="1"/>
      <c r="B76" s="215">
        <f>Permilagens!B76</f>
        <v>0</v>
      </c>
      <c r="C76" s="216"/>
      <c r="D76" s="216"/>
      <c r="E76" s="216"/>
      <c r="F76" s="217"/>
      <c r="G76" s="217"/>
      <c r="H76" s="217"/>
      <c r="I76" s="217"/>
      <c r="J76" s="217"/>
      <c r="K76" s="217"/>
      <c r="L76" s="217"/>
      <c r="M76" s="217"/>
      <c r="N76" s="381"/>
      <c r="O76" s="382"/>
      <c r="P76" s="23"/>
    </row>
    <row r="77" spans="1:16" ht="13.5" thickBot="1" x14ac:dyDescent="0.25">
      <c r="A77" s="1"/>
      <c r="B77" s="218">
        <f>Permilagens!B77</f>
        <v>0</v>
      </c>
      <c r="C77" s="219"/>
      <c r="D77" s="219"/>
      <c r="E77" s="219"/>
      <c r="F77" s="220"/>
      <c r="G77" s="220"/>
      <c r="H77" s="220"/>
      <c r="I77" s="220"/>
      <c r="J77" s="220"/>
      <c r="K77" s="220"/>
      <c r="L77" s="220"/>
      <c r="M77" s="220"/>
      <c r="N77" s="383"/>
      <c r="O77" s="384"/>
      <c r="P77" s="23"/>
    </row>
    <row r="78" spans="1: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3"/>
    </row>
  </sheetData>
  <sheetProtection password="CC5F" sheet="1" objects="1" scenarios="1" selectLockedCells="1" sort="0" autoFilter="0"/>
  <autoFilter ref="B10:O77">
    <filterColumn colId="4" showButton="0"/>
    <filterColumn colId="8" showButton="0"/>
  </autoFilter>
  <mergeCells count="140">
    <mergeCell ref="N76:O77"/>
    <mergeCell ref="B65:M66"/>
    <mergeCell ref="N68:O69"/>
    <mergeCell ref="N70:O71"/>
    <mergeCell ref="F64:G64"/>
    <mergeCell ref="F61:G61"/>
    <mergeCell ref="J61:K61"/>
    <mergeCell ref="F62:G62"/>
    <mergeCell ref="J62:K62"/>
    <mergeCell ref="F63:G63"/>
    <mergeCell ref="J63:K63"/>
    <mergeCell ref="N66:O67"/>
    <mergeCell ref="N72:O73"/>
    <mergeCell ref="N74:O75"/>
    <mergeCell ref="F58:G58"/>
    <mergeCell ref="J58:K58"/>
    <mergeCell ref="F59:G59"/>
    <mergeCell ref="J59:K59"/>
    <mergeCell ref="F60:G60"/>
    <mergeCell ref="J60:K60"/>
    <mergeCell ref="F55:G55"/>
    <mergeCell ref="J55:K55"/>
    <mergeCell ref="F56:G56"/>
    <mergeCell ref="J56:K56"/>
    <mergeCell ref="F57:G57"/>
    <mergeCell ref="J57:K57"/>
    <mergeCell ref="F52:G52"/>
    <mergeCell ref="J52:K52"/>
    <mergeCell ref="F53:G53"/>
    <mergeCell ref="J53:K53"/>
    <mergeCell ref="F54:G54"/>
    <mergeCell ref="J54:K54"/>
    <mergeCell ref="F49:G49"/>
    <mergeCell ref="J49:K49"/>
    <mergeCell ref="F50:G50"/>
    <mergeCell ref="J50:K50"/>
    <mergeCell ref="F51:G51"/>
    <mergeCell ref="J51:K51"/>
    <mergeCell ref="F46:G46"/>
    <mergeCell ref="J46:K46"/>
    <mergeCell ref="F47:G47"/>
    <mergeCell ref="J47:K47"/>
    <mergeCell ref="F48:G48"/>
    <mergeCell ref="J48:K48"/>
    <mergeCell ref="F43:G43"/>
    <mergeCell ref="J43:K43"/>
    <mergeCell ref="F44:G44"/>
    <mergeCell ref="J44:K44"/>
    <mergeCell ref="F45:G45"/>
    <mergeCell ref="J45:K45"/>
    <mergeCell ref="F40:G40"/>
    <mergeCell ref="J40:K40"/>
    <mergeCell ref="F41:G41"/>
    <mergeCell ref="J41:K41"/>
    <mergeCell ref="F42:G42"/>
    <mergeCell ref="J42:K42"/>
    <mergeCell ref="F37:G37"/>
    <mergeCell ref="J37:K37"/>
    <mergeCell ref="F38:G38"/>
    <mergeCell ref="J38:K38"/>
    <mergeCell ref="F39:G39"/>
    <mergeCell ref="J39:K39"/>
    <mergeCell ref="F34:G34"/>
    <mergeCell ref="J34:K34"/>
    <mergeCell ref="F35:G35"/>
    <mergeCell ref="J35:K35"/>
    <mergeCell ref="F36:G36"/>
    <mergeCell ref="J36:K36"/>
    <mergeCell ref="F31:G31"/>
    <mergeCell ref="J31:K31"/>
    <mergeCell ref="F32:G32"/>
    <mergeCell ref="J32:K32"/>
    <mergeCell ref="F33:G33"/>
    <mergeCell ref="J33:K33"/>
    <mergeCell ref="F28:G28"/>
    <mergeCell ref="J28:K28"/>
    <mergeCell ref="F29:G29"/>
    <mergeCell ref="J29:K29"/>
    <mergeCell ref="F30:G30"/>
    <mergeCell ref="J30:K30"/>
    <mergeCell ref="F25:G25"/>
    <mergeCell ref="J25:K25"/>
    <mergeCell ref="F26:G26"/>
    <mergeCell ref="J26:K26"/>
    <mergeCell ref="F27:G27"/>
    <mergeCell ref="J27:K27"/>
    <mergeCell ref="F22:G22"/>
    <mergeCell ref="J22:K22"/>
    <mergeCell ref="F23:G23"/>
    <mergeCell ref="J23:K23"/>
    <mergeCell ref="F24:G24"/>
    <mergeCell ref="J24:K24"/>
    <mergeCell ref="F19:G19"/>
    <mergeCell ref="J19:K19"/>
    <mergeCell ref="F20:G20"/>
    <mergeCell ref="J20:K20"/>
    <mergeCell ref="F21:G21"/>
    <mergeCell ref="J21:K21"/>
    <mergeCell ref="F16:G16"/>
    <mergeCell ref="J16:K16"/>
    <mergeCell ref="F17:G17"/>
    <mergeCell ref="J17:K17"/>
    <mergeCell ref="F18:G18"/>
    <mergeCell ref="J18:K18"/>
    <mergeCell ref="F13:G13"/>
    <mergeCell ref="J13:K13"/>
    <mergeCell ref="F14:G14"/>
    <mergeCell ref="J14:K14"/>
    <mergeCell ref="F15:G15"/>
    <mergeCell ref="J15:K15"/>
    <mergeCell ref="F11:G11"/>
    <mergeCell ref="J11:K11"/>
    <mergeCell ref="F12:G12"/>
    <mergeCell ref="J12:K12"/>
    <mergeCell ref="J9:K9"/>
    <mergeCell ref="C8:C9"/>
    <mergeCell ref="F8:G8"/>
    <mergeCell ref="H8:H9"/>
    <mergeCell ref="I8:I9"/>
    <mergeCell ref="J8:K8"/>
    <mergeCell ref="E3:F3"/>
    <mergeCell ref="J3:K3"/>
    <mergeCell ref="L3:M3"/>
    <mergeCell ref="B2:C2"/>
    <mergeCell ref="D2:G2"/>
    <mergeCell ref="H2:N2"/>
    <mergeCell ref="B1:L1"/>
    <mergeCell ref="M1:O1"/>
    <mergeCell ref="B7:C7"/>
    <mergeCell ref="F7:G7"/>
    <mergeCell ref="H7:I7"/>
    <mergeCell ref="J7:K7"/>
    <mergeCell ref="H4:I4"/>
    <mergeCell ref="K4:M4"/>
    <mergeCell ref="B5:D5"/>
    <mergeCell ref="F5:G5"/>
    <mergeCell ref="J5:M5"/>
    <mergeCell ref="O6:O10"/>
    <mergeCell ref="F10:G10"/>
    <mergeCell ref="J10:K10"/>
  </mergeCells>
  <conditionalFormatting sqref="D7">
    <cfRule type="cellIs" dxfId="19" priority="38" stopIfTrue="1" operator="notEqual">
      <formula>1000%</formula>
    </cfRule>
  </conditionalFormatting>
  <conditionalFormatting sqref="N4">
    <cfRule type="containsErrors" dxfId="18" priority="37">
      <formula>ISERROR(N4)</formula>
    </cfRule>
  </conditionalFormatting>
  <conditionalFormatting sqref="I3">
    <cfRule type="cellIs" dxfId="17" priority="36" operator="greaterThan">
      <formula>100</formula>
    </cfRule>
  </conditionalFormatting>
  <conditionalFormatting sqref="B7:C7">
    <cfRule type="cellIs" dxfId="16" priority="31" operator="notEqual">
      <formula>$E$4</formula>
    </cfRule>
  </conditionalFormatting>
  <conditionalFormatting sqref="J4 H2:N2">
    <cfRule type="containsBlanks" dxfId="15" priority="44">
      <formula>LEN(TRIM(H2))=0</formula>
    </cfRule>
  </conditionalFormatting>
  <conditionalFormatting sqref="L3:M3 H3">
    <cfRule type="containsBlanks" dxfId="14" priority="24">
      <formula>LEN(TRIM(H3))=0</formula>
    </cfRule>
  </conditionalFormatting>
  <conditionalFormatting sqref="I5">
    <cfRule type="containsBlanks" dxfId="13" priority="21">
      <formula>LEN(TRIM(I5))=0</formula>
    </cfRule>
  </conditionalFormatting>
  <conditionalFormatting sqref="H11:H63">
    <cfRule type="containsBlanks" dxfId="12" priority="9">
      <formula>LEN(TRIM(H11))=0</formula>
    </cfRule>
  </conditionalFormatting>
  <conditionalFormatting sqref="N11:N63">
    <cfRule type="cellIs" dxfId="11" priority="8" operator="notEqual">
      <formula>E11</formula>
    </cfRule>
  </conditionalFormatting>
  <conditionalFormatting sqref="O11:O63">
    <cfRule type="beginsWith" dxfId="10" priority="14" operator="beginsWith" text="Saiu">
      <formula>LEFT(O11,LEN("Saiu"))="Saiu"</formula>
    </cfRule>
    <cfRule type="beginsWith" dxfId="9" priority="15" operator="beginsWith" text="Não">
      <formula>LEFT(O11,LEN("Não"))="Não"</formula>
    </cfRule>
  </conditionalFormatting>
  <conditionalFormatting sqref="F11:F63">
    <cfRule type="cellIs" dxfId="8" priority="13" stopIfTrue="1" operator="equal">
      <formula>"Não Aderiu ao Seguro"</formula>
    </cfRule>
  </conditionalFormatting>
  <conditionalFormatting sqref="I11:I63">
    <cfRule type="beginsWith" dxfId="7" priority="12" operator="beginsWith" text="Não">
      <formula>LEFT(I11,LEN("Não"))="Não"</formula>
    </cfRule>
  </conditionalFormatting>
  <conditionalFormatting sqref="F11:G63">
    <cfRule type="beginsWith" dxfId="6" priority="11" operator="beginsWith" text="Saiu">
      <formula>LEFT(F11,LEN("Saiu"))="Saiu"</formula>
    </cfRule>
  </conditionalFormatting>
  <conditionalFormatting sqref="E11:E63">
    <cfRule type="cellIs" dxfId="5" priority="10" operator="lessThan">
      <formula>0</formula>
    </cfRule>
  </conditionalFormatting>
  <conditionalFormatting sqref="E4 G4">
    <cfRule type="containsBlanks" dxfId="4" priority="7">
      <formula>LEN(TRIM(E4))=0</formula>
    </cfRule>
  </conditionalFormatting>
  <conditionalFormatting sqref="E5">
    <cfRule type="containsBlanks" dxfId="3" priority="5">
      <formula>LEN(TRIM(E5))=0</formula>
    </cfRule>
  </conditionalFormatting>
  <conditionalFormatting sqref="O11:O63">
    <cfRule type="beginsWith" dxfId="2" priority="3" operator="beginsWith" text="Alt">
      <formula>LEFT(O11,LEN("Alt"))="Alt"</formula>
    </cfRule>
    <cfRule type="beginsWith" dxfId="1" priority="4" operator="beginsWith" text="Nova">
      <formula>LEFT(O11,LEN("Nova"))="Nova"</formula>
    </cfRule>
  </conditionalFormatting>
  <conditionalFormatting sqref="N66:O77">
    <cfRule type="notContainsBlanks" dxfId="0" priority="2">
      <formula>LEN(TRIM(N66))&gt;0</formula>
    </cfRule>
  </conditionalFormatting>
  <dataValidations count="12">
    <dataValidation type="whole" allowBlank="1" showInputMessage="1" showErrorMessage="1" errorTitle="Atenção" error="Esta selula só aceita o nº 0 ou 1" promptTitle="Adesão sem Fenomenos Sismicos" prompt="Deve colocar (1) para aderir sem Fenomenos Sismicos" sqref="L11:L63">
      <formula1>0</formula1>
      <formula2>1</formula2>
    </dataValidation>
    <dataValidation type="whole" allowBlank="1" showInputMessage="1" showErrorMessage="1" errorTitle="Atenção" error="Esta selula só aceita o nº 0 ou 1" promptTitle="Adesão com Fenomenos Sismicos" prompt="Deve colocar (1) para aderir com Fenomenos Sismicos" sqref="M11:M63">
      <formula1>0</formula1>
      <formula2>1</formula2>
    </dataValidation>
    <dataValidation allowBlank="1" showInputMessage="1" showErrorMessage="1" promptTitle="Nomes dos Condominos" prompt="Caso o condomino não adira ao seguro, deve colocar &quot; Não Aderiu ao Seguro&quot;" sqref="F11:G63"/>
    <dataValidation allowBlank="1" showInputMessage="1" showErrorMessage="1" promptTitle="Coloque o nome do Credor " prompt="Caso queira uma declaração para anular o seguro do crédito" sqref="J11:K63"/>
    <dataValidation allowBlank="1" showInputMessage="1" showErrorMessage="1" promptTitle="Area Total do Edificio" prompt="= à area de cada piso x o Nº de Pisos_x000a_O piso do talhado não conta mesmo que tenha arrecadações" sqref="E5"/>
    <dataValidation allowBlank="1" showInputMessage="1" showErrorMessage="1" prompt="Nomes dos Admnistradores" sqref="E3:F3"/>
    <dataValidation allowBlank="1" showInputMessage="1" showErrorMessage="1" promptTitle="Frações" prompt="Nº frações de todo o edificio" sqref="E4"/>
    <dataValidation allowBlank="1" showInputMessage="1" showErrorMessage="1" promptTitle="Pisos Cota Positiva" prompt="Pisos acima do solo" sqref="G4"/>
    <dataValidation allowBlank="1" showInputMessage="1" showErrorMessage="1" promptTitle="Pisos Cota Negativa" prompt="Pisos abaixo do solo" sqref="J4"/>
    <dataValidation allowBlank="1" showInputMessage="1" showErrorMessage="1" promptTitle="Atenção" prompt="Colocar data completa D/M/A" sqref="H3"/>
    <dataValidation type="whole" allowBlank="1" showInputMessage="1" showErrorMessage="1" errorTitle="Atenção" error="Esta selula só aceita o nº 1" sqref="L79:M1048576 E10 L7:M10 L67:M77">
      <formula1>0</formula1>
      <formula2>1</formula2>
    </dataValidation>
    <dataValidation type="custom" errorStyle="warning" operator="equal" allowBlank="1" showInputMessage="1" showErrorMessage="1" errorTitle="Atenção" error="Tem a certeza que quer mudar o valor do metro 2" sqref="I5">
      <formula1>",,,"</formula1>
    </dataValidation>
  </dataValidations>
  <pageMargins left="0.11811023622047245" right="0.11811023622047245" top="0" bottom="0" header="0" footer="0"/>
  <pageSetup paperSize="9" scale="90" fitToHeight="0" orientation="landscape" r:id="rId1"/>
  <headerFooter alignWithMargins="0">
    <oddFooter>&amp;R&amp;D   &amp;T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0" id="{617094B3-4178-4B00-8F8B-1BC4D6DE6517}">
            <x14:iconSet iconSet="3Flags" custom="1">
              <x14:cfvo type="percent">
                <xm:f>0</xm:f>
              </x14:cfvo>
              <x14:cfvo type="num">
                <xm:f>$D$10</xm:f>
              </x14:cfvo>
              <x14:cfvo type="num" gte="0">
                <xm:f>$D$7</xm:f>
              </x14:cfvo>
              <x14:cfIcon iconSet="3Flags" iconId="0"/>
              <x14:cfIcon iconSet="3Symbols2" iconId="2"/>
              <x14:cfIcon iconSet="3Flags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35" id="{66907184-6620-4EBB-AFD7-60AF17D90B9E}">
            <x14:iconSet custom="1">
              <x14:cfvo type="percent">
                <xm:f>0</xm:f>
              </x14:cfvo>
              <x14:cfvo type="num">
                <xm:f>800</xm:f>
              </x14:cfvo>
              <x14:cfvo type="num" gte="0">
                <xm:f>800</xm:f>
              </x14:cfvo>
              <x14:cfIcon iconSet="3ArrowsGray" iconId="0"/>
              <x14:cfIcon iconSet="3Symbols2" iconId="2"/>
              <x14:cfIcon iconSet="3ArrowsGray" iconId="2"/>
            </x14:iconSet>
          </x14:cfRule>
          <xm:sqref>I5</xm:sqref>
        </x14:conditionalFormatting>
        <x14:conditionalFormatting xmlns:xm="http://schemas.microsoft.com/office/excel/2006/main">
          <x14:cfRule type="iconSet" priority="33" id="{A9044A77-0E8D-4467-ADDB-C4A6B573A981}">
            <x14:iconSet iconSet="3TrafficLights2" custom="1">
              <x14:cfvo type="percent">
                <xm:f>0</xm:f>
              </x14:cfvo>
              <x14:cfvo type="num">
                <xm:f>$E$4</xm:f>
              </x14:cfvo>
              <x14:cfvo type="num" gte="0">
                <xm:f>$E$4</xm:f>
              </x14:cfvo>
              <x14:cfIcon iconSet="3Flags" iconId="0"/>
              <x14:cfIcon iconSet="3Symbols2" iconId="2"/>
              <x14:cfIcon iconSet="3Flags" iconId="0"/>
            </x14:iconSet>
          </x14:cfRule>
          <xm:sqref>B7:C7</xm:sqref>
        </x14:conditionalFormatting>
        <x14:conditionalFormatting xmlns:xm="http://schemas.microsoft.com/office/excel/2006/main">
          <x14:cfRule type="iconSet" priority="6" id="{CACB9FE8-0D00-4496-A5E3-4A4F61826178}">
            <x14:iconSet custom="1">
              <x14:cfvo type="percent">
                <xm:f>0</xm:f>
              </x14:cfvo>
              <x14:cfvo type="num">
                <xm:f>$B$7</xm:f>
              </x14:cfvo>
              <x14:cfvo type="num" gte="0">
                <xm:f>$B$7</xm:f>
              </x14:cfvo>
              <x14:cfIcon iconSet="3Flags" iconId="0"/>
              <x14:cfIcon iconSet="3Symbols2" iconId="2"/>
              <x14:cfIcon iconSet="3Flags" iconId="0"/>
            </x14:iconSet>
          </x14:cfRule>
          <xm:sqref>E4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showGridLines="0" showRowColHeaders="0" workbookViewId="0">
      <selection activeCell="C4" sqref="C4"/>
    </sheetView>
  </sheetViews>
  <sheetFormatPr defaultColWidth="12.42578125" defaultRowHeight="12.75" x14ac:dyDescent="0.2"/>
  <cols>
    <col min="1" max="1" width="12.42578125" style="182"/>
    <col min="2" max="2" width="24.85546875" style="182" bestFit="1" customWidth="1"/>
    <col min="3" max="4" width="12.42578125" style="182"/>
    <col min="5" max="5" width="53.85546875" style="182" customWidth="1"/>
    <col min="6" max="16384" width="12.42578125" style="182"/>
  </cols>
  <sheetData>
    <row r="2" spans="2:5" ht="13.5" thickBot="1" x14ac:dyDescent="0.25"/>
    <row r="3" spans="2:5" ht="21" customHeight="1" thickBot="1" x14ac:dyDescent="0.25">
      <c r="B3" s="408" t="s">
        <v>47</v>
      </c>
      <c r="C3" s="409"/>
      <c r="D3" s="409"/>
      <c r="E3" s="410"/>
    </row>
    <row r="4" spans="2:5" ht="21" customHeight="1" x14ac:dyDescent="0.2">
      <c r="B4" s="183" t="s">
        <v>46</v>
      </c>
      <c r="C4" s="35"/>
      <c r="D4" s="404" t="s">
        <v>45</v>
      </c>
      <c r="E4" s="184" t="s">
        <v>114</v>
      </c>
    </row>
    <row r="5" spans="2:5" ht="21" customHeight="1" x14ac:dyDescent="0.2">
      <c r="B5" s="183" t="s">
        <v>44</v>
      </c>
      <c r="C5" s="35"/>
      <c r="D5" s="405"/>
      <c r="E5" s="185">
        <v>800</v>
      </c>
    </row>
    <row r="6" spans="2:5" ht="21" customHeight="1" x14ac:dyDescent="0.2">
      <c r="B6" s="186" t="s">
        <v>124</v>
      </c>
      <c r="C6" s="181">
        <f>C4*C5+D6</f>
        <v>0</v>
      </c>
      <c r="D6" s="34"/>
      <c r="E6" s="187">
        <f>C6*E5</f>
        <v>0</v>
      </c>
    </row>
    <row r="7" spans="2:5" ht="21" customHeight="1" thickBot="1" x14ac:dyDescent="0.25">
      <c r="B7" s="188" t="s">
        <v>43</v>
      </c>
      <c r="C7" s="406">
        <f>C6*30%</f>
        <v>0</v>
      </c>
      <c r="D7" s="407"/>
      <c r="E7" s="189">
        <f>C7*E5</f>
        <v>0</v>
      </c>
    </row>
  </sheetData>
  <sheetProtection password="CC5F" sheet="1" objects="1" scenarios="1" selectLockedCells="1"/>
  <mergeCells count="3">
    <mergeCell ref="D4:D5"/>
    <mergeCell ref="C7:D7"/>
    <mergeCell ref="B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3" sqref="A23"/>
    </sheetView>
  </sheetViews>
  <sheetFormatPr defaultColWidth="9.140625" defaultRowHeight="12.75" x14ac:dyDescent="0.2"/>
  <cols>
    <col min="1" max="1" width="63.140625" style="36" customWidth="1"/>
    <col min="2" max="16384" width="9.140625" style="36"/>
  </cols>
  <sheetData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Permilagens</vt:lpstr>
      <vt:lpstr>Companhia</vt:lpstr>
      <vt:lpstr>Calculos</vt:lpstr>
      <vt:lpstr>Notas</vt:lpstr>
      <vt:lpstr>Companhia!Área_de_Impressão</vt:lpstr>
      <vt:lpstr>Permilagens!Área_de_Impressão</vt:lpstr>
      <vt:lpstr>Companhia!Títulos_de_Impressão</vt:lpstr>
      <vt:lpstr>Permilagens!Títulos_de_Impressão</vt:lpstr>
    </vt:vector>
  </TitlesOfParts>
  <Company>TopClasse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 João</dc:creator>
  <cp:lastModifiedBy>Utilizador do Windows</cp:lastModifiedBy>
  <cp:lastPrinted>2018-02-17T11:37:01Z</cp:lastPrinted>
  <dcterms:created xsi:type="dcterms:W3CDTF">2010-09-30T16:11:09Z</dcterms:created>
  <dcterms:modified xsi:type="dcterms:W3CDTF">2018-08-03T21:35:42Z</dcterms:modified>
</cp:coreProperties>
</file>